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2240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СДП!$A$10:$CQ$263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СДП!$A:$F,СДП!$5:$8</definedName>
  </definedNames>
  <calcPr calcId="145621"/>
</workbook>
</file>

<file path=xl/calcChain.xml><?xml version="1.0" encoding="utf-8"?>
<calcChain xmlns="http://schemas.openxmlformats.org/spreadsheetml/2006/main">
  <c r="CO263" i="1" l="1"/>
  <c r="CN263" i="1"/>
  <c r="CL262" i="1"/>
  <c r="BE262" i="1"/>
  <c r="AO262" i="1"/>
  <c r="AG262" i="1"/>
  <c r="AE262" i="1"/>
  <c r="AC262" i="1"/>
  <c r="W262" i="1"/>
  <c r="S262" i="1"/>
  <c r="Q262" i="1"/>
  <c r="CL261" i="1"/>
  <c r="BE261" i="1"/>
  <c r="AO261" i="1"/>
  <c r="AG261" i="1"/>
  <c r="AE261" i="1"/>
  <c r="AC261" i="1"/>
  <c r="W261" i="1"/>
  <c r="S261" i="1"/>
  <c r="Q261" i="1"/>
  <c r="CL260" i="1"/>
  <c r="BE260" i="1"/>
  <c r="AO260" i="1"/>
  <c r="AG260" i="1"/>
  <c r="AE260" i="1"/>
  <c r="AC260" i="1"/>
  <c r="W260" i="1"/>
  <c r="S260" i="1"/>
  <c r="Q260" i="1"/>
  <c r="CO259" i="1"/>
  <c r="CN259" i="1"/>
  <c r="CL259" i="1"/>
  <c r="CP259" i="1" s="1"/>
  <c r="CI259" i="1"/>
  <c r="CG259" i="1"/>
  <c r="CE259" i="1"/>
  <c r="CC259" i="1"/>
  <c r="CA259" i="1"/>
  <c r="BY259" i="1"/>
  <c r="BW259" i="1"/>
  <c r="BU259" i="1"/>
  <c r="BS259" i="1"/>
  <c r="BQ259" i="1"/>
  <c r="BO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I259" i="1"/>
  <c r="AG259" i="1"/>
  <c r="AE259" i="1"/>
  <c r="AC259" i="1"/>
  <c r="AA259" i="1"/>
  <c r="W259" i="1"/>
  <c r="U259" i="1"/>
  <c r="S259" i="1"/>
  <c r="Q259" i="1"/>
  <c r="O259" i="1"/>
  <c r="CO258" i="1"/>
  <c r="CN258" i="1"/>
  <c r="CL258" i="1"/>
  <c r="CP258" i="1" s="1"/>
  <c r="CI258" i="1"/>
  <c r="CG258" i="1"/>
  <c r="CE258" i="1"/>
  <c r="CC258" i="1"/>
  <c r="CA258" i="1"/>
  <c r="BY258" i="1"/>
  <c r="BW258" i="1"/>
  <c r="BU258" i="1"/>
  <c r="BS258" i="1"/>
  <c r="BQ258" i="1"/>
  <c r="BO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K258" i="1"/>
  <c r="AI258" i="1"/>
  <c r="AG258" i="1"/>
  <c r="AE258" i="1"/>
  <c r="AC258" i="1"/>
  <c r="AA258" i="1"/>
  <c r="W258" i="1"/>
  <c r="U258" i="1"/>
  <c r="S258" i="1"/>
  <c r="Q258" i="1"/>
  <c r="O258" i="1"/>
  <c r="CO257" i="1"/>
  <c r="CN257" i="1"/>
  <c r="CL257" i="1"/>
  <c r="CI257" i="1"/>
  <c r="CG257" i="1"/>
  <c r="CE257" i="1"/>
  <c r="CC257" i="1"/>
  <c r="CA257" i="1"/>
  <c r="BY257" i="1"/>
  <c r="BW257" i="1"/>
  <c r="BU257" i="1"/>
  <c r="BS257" i="1"/>
  <c r="BQ257" i="1"/>
  <c r="BO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K257" i="1"/>
  <c r="AI257" i="1"/>
  <c r="AG257" i="1"/>
  <c r="AE257" i="1"/>
  <c r="AC257" i="1"/>
  <c r="AA257" i="1"/>
  <c r="W257" i="1"/>
  <c r="U257" i="1"/>
  <c r="S257" i="1"/>
  <c r="Q257" i="1"/>
  <c r="O257" i="1"/>
  <c r="CO256" i="1"/>
  <c r="CN256" i="1"/>
  <c r="CL256" i="1"/>
  <c r="CP256" i="1" s="1"/>
  <c r="CI256" i="1"/>
  <c r="CG256" i="1"/>
  <c r="CE256" i="1"/>
  <c r="CC256" i="1"/>
  <c r="CA256" i="1"/>
  <c r="BY256" i="1"/>
  <c r="BW256" i="1"/>
  <c r="BU256" i="1"/>
  <c r="BS256" i="1"/>
  <c r="BQ256" i="1"/>
  <c r="BO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K256" i="1"/>
  <c r="AI256" i="1"/>
  <c r="AG256" i="1"/>
  <c r="AE256" i="1"/>
  <c r="AC256" i="1"/>
  <c r="AA256" i="1"/>
  <c r="W256" i="1"/>
  <c r="U256" i="1"/>
  <c r="S256" i="1"/>
  <c r="Q256" i="1"/>
  <c r="O256" i="1"/>
  <c r="CO255" i="1"/>
  <c r="CN255" i="1"/>
  <c r="CL255" i="1"/>
  <c r="CI255" i="1"/>
  <c r="CG255" i="1"/>
  <c r="CE255" i="1"/>
  <c r="CC255" i="1"/>
  <c r="CA255" i="1"/>
  <c r="BY255" i="1"/>
  <c r="BW255" i="1"/>
  <c r="BU255" i="1"/>
  <c r="BS255" i="1"/>
  <c r="BQ255" i="1"/>
  <c r="BO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K255" i="1"/>
  <c r="AI255" i="1"/>
  <c r="AG255" i="1"/>
  <c r="AE255" i="1"/>
  <c r="AC255" i="1"/>
  <c r="AA255" i="1"/>
  <c r="W255" i="1"/>
  <c r="U255" i="1"/>
  <c r="S255" i="1"/>
  <c r="Q255" i="1"/>
  <c r="O255" i="1"/>
  <c r="CO254" i="1"/>
  <c r="CN254" i="1"/>
  <c r="CL254" i="1"/>
  <c r="CI254" i="1"/>
  <c r="CG254" i="1"/>
  <c r="CE254" i="1"/>
  <c r="CC254" i="1"/>
  <c r="CA254" i="1"/>
  <c r="BY254" i="1"/>
  <c r="BW254" i="1"/>
  <c r="BU254" i="1"/>
  <c r="BS254" i="1"/>
  <c r="BQ254" i="1"/>
  <c r="BO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K254" i="1"/>
  <c r="AI254" i="1"/>
  <c r="AG254" i="1"/>
  <c r="AE254" i="1"/>
  <c r="AC254" i="1"/>
  <c r="AA254" i="1"/>
  <c r="W254" i="1"/>
  <c r="U254" i="1"/>
  <c r="S254" i="1"/>
  <c r="Q254" i="1"/>
  <c r="O254" i="1"/>
  <c r="CO253" i="1"/>
  <c r="CN253" i="1"/>
  <c r="CL253" i="1"/>
  <c r="CI253" i="1"/>
  <c r="CG253" i="1"/>
  <c r="CE253" i="1"/>
  <c r="CC253" i="1"/>
  <c r="CA253" i="1"/>
  <c r="BY253" i="1"/>
  <c r="BW253" i="1"/>
  <c r="BU253" i="1"/>
  <c r="BS253" i="1"/>
  <c r="BQ253" i="1"/>
  <c r="BO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K253" i="1"/>
  <c r="AI253" i="1"/>
  <c r="AG253" i="1"/>
  <c r="AE253" i="1"/>
  <c r="AC253" i="1"/>
  <c r="AA253" i="1"/>
  <c r="W253" i="1"/>
  <c r="U253" i="1"/>
  <c r="S253" i="1"/>
  <c r="Q253" i="1"/>
  <c r="O253" i="1"/>
  <c r="CO252" i="1"/>
  <c r="CN252" i="1"/>
  <c r="CL252" i="1"/>
  <c r="CP252" i="1" s="1"/>
  <c r="CI252" i="1"/>
  <c r="CG252" i="1"/>
  <c r="CE252" i="1"/>
  <c r="CC252" i="1"/>
  <c r="CA252" i="1"/>
  <c r="BY252" i="1"/>
  <c r="BW252" i="1"/>
  <c r="BU252" i="1"/>
  <c r="BS252" i="1"/>
  <c r="BQ252" i="1"/>
  <c r="BO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K252" i="1"/>
  <c r="AI252" i="1"/>
  <c r="AG252" i="1"/>
  <c r="AE252" i="1"/>
  <c r="AC252" i="1"/>
  <c r="AA252" i="1"/>
  <c r="W252" i="1"/>
  <c r="U252" i="1"/>
  <c r="S252" i="1"/>
  <c r="Q252" i="1"/>
  <c r="O252" i="1"/>
  <c r="CO251" i="1"/>
  <c r="CN251" i="1"/>
  <c r="CL251" i="1"/>
  <c r="CI251" i="1"/>
  <c r="CG251" i="1"/>
  <c r="CE251" i="1"/>
  <c r="CC251" i="1"/>
  <c r="CA251" i="1"/>
  <c r="BY251" i="1"/>
  <c r="BW251" i="1"/>
  <c r="BU251" i="1"/>
  <c r="BS251" i="1"/>
  <c r="BQ251" i="1"/>
  <c r="BO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K251" i="1"/>
  <c r="AI251" i="1"/>
  <c r="AG251" i="1"/>
  <c r="AE251" i="1"/>
  <c r="AC251" i="1"/>
  <c r="AA251" i="1"/>
  <c r="W251" i="1"/>
  <c r="U251" i="1"/>
  <c r="S251" i="1"/>
  <c r="Q251" i="1"/>
  <c r="O251" i="1"/>
  <c r="CO250" i="1"/>
  <c r="CN250" i="1"/>
  <c r="CL250" i="1"/>
  <c r="CP250" i="1" s="1"/>
  <c r="CI250" i="1"/>
  <c r="CG250" i="1"/>
  <c r="CE250" i="1"/>
  <c r="CC250" i="1"/>
  <c r="CA250" i="1"/>
  <c r="BY250" i="1"/>
  <c r="BW250" i="1"/>
  <c r="BU250" i="1"/>
  <c r="BS250" i="1"/>
  <c r="BQ250" i="1"/>
  <c r="BO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K250" i="1"/>
  <c r="AI250" i="1"/>
  <c r="AG250" i="1"/>
  <c r="AE250" i="1"/>
  <c r="AC250" i="1"/>
  <c r="AA250" i="1"/>
  <c r="W250" i="1"/>
  <c r="U250" i="1"/>
  <c r="S250" i="1"/>
  <c r="Q250" i="1"/>
  <c r="O250" i="1"/>
  <c r="CO249" i="1"/>
  <c r="CN249" i="1"/>
  <c r="CL249" i="1"/>
  <c r="CI249" i="1"/>
  <c r="CG249" i="1"/>
  <c r="CE249" i="1"/>
  <c r="CC249" i="1"/>
  <c r="CA249" i="1"/>
  <c r="BY249" i="1"/>
  <c r="BW249" i="1"/>
  <c r="BU249" i="1"/>
  <c r="BS249" i="1"/>
  <c r="BQ249" i="1"/>
  <c r="BO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K249" i="1"/>
  <c r="AI249" i="1"/>
  <c r="AG249" i="1"/>
  <c r="AE249" i="1"/>
  <c r="AC249" i="1"/>
  <c r="AA249" i="1"/>
  <c r="W249" i="1"/>
  <c r="U249" i="1"/>
  <c r="S249" i="1"/>
  <c r="Q249" i="1"/>
  <c r="O249" i="1"/>
  <c r="CO248" i="1"/>
  <c r="CN248" i="1"/>
  <c r="CL248" i="1"/>
  <c r="CP248" i="1" s="1"/>
  <c r="CI248" i="1"/>
  <c r="CG248" i="1"/>
  <c r="CE248" i="1"/>
  <c r="CC248" i="1"/>
  <c r="CA248" i="1"/>
  <c r="BY248" i="1"/>
  <c r="BW248" i="1"/>
  <c r="BU248" i="1"/>
  <c r="BS248" i="1"/>
  <c r="BQ248" i="1"/>
  <c r="BO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K248" i="1"/>
  <c r="AI248" i="1"/>
  <c r="AG248" i="1"/>
  <c r="AE248" i="1"/>
  <c r="AC248" i="1"/>
  <c r="AA248" i="1"/>
  <c r="W248" i="1"/>
  <c r="U248" i="1"/>
  <c r="S248" i="1"/>
  <c r="Q248" i="1"/>
  <c r="O248" i="1"/>
  <c r="CO247" i="1"/>
  <c r="CN247" i="1"/>
  <c r="CL247" i="1"/>
  <c r="CP247" i="1" s="1"/>
  <c r="CI247" i="1"/>
  <c r="CG247" i="1"/>
  <c r="CE247" i="1"/>
  <c r="CC247" i="1"/>
  <c r="CA247" i="1"/>
  <c r="BY247" i="1"/>
  <c r="BW247" i="1"/>
  <c r="BU247" i="1"/>
  <c r="BS247" i="1"/>
  <c r="BQ247" i="1"/>
  <c r="BO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K247" i="1"/>
  <c r="AI247" i="1"/>
  <c r="AG247" i="1"/>
  <c r="AE247" i="1"/>
  <c r="AC247" i="1"/>
  <c r="AA247" i="1"/>
  <c r="W247" i="1"/>
  <c r="U247" i="1"/>
  <c r="S247" i="1"/>
  <c r="Q247" i="1"/>
  <c r="O247" i="1"/>
  <c r="CO246" i="1"/>
  <c r="CN246" i="1"/>
  <c r="CL246" i="1"/>
  <c r="CP246" i="1" s="1"/>
  <c r="CI246" i="1"/>
  <c r="CG246" i="1"/>
  <c r="CE246" i="1"/>
  <c r="CC246" i="1"/>
  <c r="CA246" i="1"/>
  <c r="BY246" i="1"/>
  <c r="BW246" i="1"/>
  <c r="BU246" i="1"/>
  <c r="BS246" i="1"/>
  <c r="BQ246" i="1"/>
  <c r="BO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K246" i="1"/>
  <c r="AI246" i="1"/>
  <c r="AG246" i="1"/>
  <c r="AE246" i="1"/>
  <c r="AC246" i="1"/>
  <c r="AA246" i="1"/>
  <c r="W246" i="1"/>
  <c r="U246" i="1"/>
  <c r="S246" i="1"/>
  <c r="Q246" i="1"/>
  <c r="O246" i="1"/>
  <c r="CO245" i="1"/>
  <c r="CN245" i="1"/>
  <c r="CN243" i="1" s="1"/>
  <c r="CL245" i="1"/>
  <c r="CI245" i="1"/>
  <c r="CG245" i="1"/>
  <c r="CE245" i="1"/>
  <c r="CC245" i="1"/>
  <c r="CA245" i="1"/>
  <c r="BY245" i="1"/>
  <c r="BW245" i="1"/>
  <c r="BU245" i="1"/>
  <c r="BS245" i="1"/>
  <c r="BQ245" i="1"/>
  <c r="BO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K245" i="1"/>
  <c r="AI245" i="1"/>
  <c r="AG245" i="1"/>
  <c r="AE245" i="1"/>
  <c r="AC245" i="1"/>
  <c r="AA245" i="1"/>
  <c r="W245" i="1"/>
  <c r="U245" i="1"/>
  <c r="S245" i="1"/>
  <c r="Q245" i="1"/>
  <c r="O245" i="1"/>
  <c r="CO244" i="1"/>
  <c r="CO243" i="1" s="1"/>
  <c r="CN244" i="1"/>
  <c r="CL244" i="1"/>
  <c r="CI244" i="1"/>
  <c r="CG244" i="1"/>
  <c r="CE244" i="1"/>
  <c r="CC244" i="1"/>
  <c r="CA244" i="1"/>
  <c r="BY244" i="1"/>
  <c r="BW244" i="1"/>
  <c r="BU244" i="1"/>
  <c r="BS244" i="1"/>
  <c r="BQ244" i="1"/>
  <c r="BO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K244" i="1"/>
  <c r="AI244" i="1"/>
  <c r="AG244" i="1"/>
  <c r="AE244" i="1"/>
  <c r="AC244" i="1"/>
  <c r="AA244" i="1"/>
  <c r="W244" i="1"/>
  <c r="U244" i="1"/>
  <c r="S244" i="1"/>
  <c r="Q244" i="1"/>
  <c r="O244" i="1"/>
  <c r="CK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M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M243" i="1"/>
  <c r="AL243" i="1"/>
  <c r="AJ243" i="1"/>
  <c r="AH243" i="1"/>
  <c r="AF243" i="1"/>
  <c r="AD243" i="1"/>
  <c r="AB243" i="1"/>
  <c r="Z243" i="1"/>
  <c r="Y243" i="1"/>
  <c r="X243" i="1"/>
  <c r="V243" i="1"/>
  <c r="T243" i="1"/>
  <c r="R243" i="1"/>
  <c r="P243" i="1"/>
  <c r="N243" i="1"/>
  <c r="CO242" i="1"/>
  <c r="CN242" i="1"/>
  <c r="CL242" i="1"/>
  <c r="CI242" i="1"/>
  <c r="CG242" i="1"/>
  <c r="CE242" i="1"/>
  <c r="CC242" i="1"/>
  <c r="CA242" i="1"/>
  <c r="BY242" i="1"/>
  <c r="BW242" i="1"/>
  <c r="BU242" i="1"/>
  <c r="BS242" i="1"/>
  <c r="BQ242" i="1"/>
  <c r="BO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K242" i="1"/>
  <c r="AI242" i="1"/>
  <c r="AG242" i="1"/>
  <c r="AE242" i="1"/>
  <c r="AC242" i="1"/>
  <c r="AA242" i="1"/>
  <c r="W242" i="1"/>
  <c r="U242" i="1"/>
  <c r="S242" i="1"/>
  <c r="Q242" i="1"/>
  <c r="O242" i="1"/>
  <c r="CO241" i="1"/>
  <c r="CN241" i="1"/>
  <c r="CL241" i="1"/>
  <c r="CP241" i="1" s="1"/>
  <c r="CE241" i="1"/>
  <c r="CC241" i="1"/>
  <c r="CA241" i="1"/>
  <c r="BY241" i="1"/>
  <c r="BW241" i="1"/>
  <c r="BU241" i="1"/>
  <c r="BS241" i="1"/>
  <c r="BO241" i="1"/>
  <c r="BK241" i="1"/>
  <c r="BI241" i="1"/>
  <c r="BG241" i="1"/>
  <c r="BE241" i="1"/>
  <c r="BC241" i="1"/>
  <c r="BA241" i="1"/>
  <c r="AW241" i="1"/>
  <c r="AU241" i="1"/>
  <c r="AS241" i="1"/>
  <c r="AQ241" i="1"/>
  <c r="AO241" i="1"/>
  <c r="AK241" i="1"/>
  <c r="AI241" i="1"/>
  <c r="AG241" i="1"/>
  <c r="AE241" i="1"/>
  <c r="AC241" i="1"/>
  <c r="Y241" i="1"/>
  <c r="W241" i="1"/>
  <c r="U241" i="1"/>
  <c r="S241" i="1"/>
  <c r="Q241" i="1"/>
  <c r="O241" i="1"/>
  <c r="CO240" i="1"/>
  <c r="CN240" i="1"/>
  <c r="CL240" i="1"/>
  <c r="CP240" i="1" s="1"/>
  <c r="CE240" i="1"/>
  <c r="CC240" i="1"/>
  <c r="CA240" i="1"/>
  <c r="BY240" i="1"/>
  <c r="BW240" i="1"/>
  <c r="BU240" i="1"/>
  <c r="BS240" i="1"/>
  <c r="BO240" i="1"/>
  <c r="BK240" i="1"/>
  <c r="BI240" i="1"/>
  <c r="BG240" i="1"/>
  <c r="BE240" i="1"/>
  <c r="BC240" i="1"/>
  <c r="BA240" i="1"/>
  <c r="AW240" i="1"/>
  <c r="AU240" i="1"/>
  <c r="AS240" i="1"/>
  <c r="AQ240" i="1"/>
  <c r="AO240" i="1"/>
  <c r="AK240" i="1"/>
  <c r="AI240" i="1"/>
  <c r="AG240" i="1"/>
  <c r="AE240" i="1"/>
  <c r="AC240" i="1"/>
  <c r="Y240" i="1"/>
  <c r="W240" i="1"/>
  <c r="U240" i="1"/>
  <c r="S240" i="1"/>
  <c r="Q240" i="1"/>
  <c r="O240" i="1"/>
  <c r="CO239" i="1"/>
  <c r="CN239" i="1"/>
  <c r="CL239" i="1"/>
  <c r="CP239" i="1" s="1"/>
  <c r="CE239" i="1"/>
  <c r="CC239" i="1"/>
  <c r="CA239" i="1"/>
  <c r="BY239" i="1"/>
  <c r="BW239" i="1"/>
  <c r="BU239" i="1"/>
  <c r="BS239" i="1"/>
  <c r="BO239" i="1"/>
  <c r="BK239" i="1"/>
  <c r="BI239" i="1"/>
  <c r="BG239" i="1"/>
  <c r="BE239" i="1"/>
  <c r="BC239" i="1"/>
  <c r="BA239" i="1"/>
  <c r="AW239" i="1"/>
  <c r="AU239" i="1"/>
  <c r="AS239" i="1"/>
  <c r="AQ239" i="1"/>
  <c r="AO239" i="1"/>
  <c r="AK239" i="1"/>
  <c r="AI239" i="1"/>
  <c r="AG239" i="1"/>
  <c r="AE239" i="1"/>
  <c r="AC239" i="1"/>
  <c r="Y239" i="1"/>
  <c r="W239" i="1"/>
  <c r="U239" i="1"/>
  <c r="S239" i="1"/>
  <c r="Q239" i="1"/>
  <c r="O239" i="1"/>
  <c r="CO238" i="1"/>
  <c r="CN238" i="1"/>
  <c r="CL238" i="1"/>
  <c r="CP238" i="1" s="1"/>
  <c r="CE238" i="1"/>
  <c r="CC238" i="1"/>
  <c r="CA238" i="1"/>
  <c r="BY238" i="1"/>
  <c r="BW238" i="1"/>
  <c r="BU238" i="1"/>
  <c r="BS238" i="1"/>
  <c r="BO238" i="1"/>
  <c r="BK238" i="1"/>
  <c r="BI238" i="1"/>
  <c r="BG238" i="1"/>
  <c r="BE238" i="1"/>
  <c r="BC238" i="1"/>
  <c r="BA238" i="1"/>
  <c r="AW238" i="1"/>
  <c r="AU238" i="1"/>
  <c r="AS238" i="1"/>
  <c r="AQ238" i="1"/>
  <c r="AO238" i="1"/>
  <c r="AK238" i="1"/>
  <c r="AI238" i="1"/>
  <c r="AG238" i="1"/>
  <c r="AE238" i="1"/>
  <c r="AC238" i="1"/>
  <c r="Y238" i="1"/>
  <c r="W238" i="1"/>
  <c r="U238" i="1"/>
  <c r="S238" i="1"/>
  <c r="Q238" i="1"/>
  <c r="O238" i="1"/>
  <c r="CO237" i="1"/>
  <c r="CN237" i="1"/>
  <c r="CL237" i="1"/>
  <c r="CP237" i="1" s="1"/>
  <c r="CE237" i="1"/>
  <c r="CC237" i="1"/>
  <c r="CA237" i="1"/>
  <c r="BY237" i="1"/>
  <c r="BW237" i="1"/>
  <c r="BU237" i="1"/>
  <c r="BS237" i="1"/>
  <c r="BO237" i="1"/>
  <c r="BK237" i="1"/>
  <c r="BI237" i="1"/>
  <c r="BG237" i="1"/>
  <c r="BE237" i="1"/>
  <c r="BC237" i="1"/>
  <c r="BA237" i="1"/>
  <c r="AW237" i="1"/>
  <c r="AU237" i="1"/>
  <c r="AS237" i="1"/>
  <c r="AQ237" i="1"/>
  <c r="AO237" i="1"/>
  <c r="AK237" i="1"/>
  <c r="AI237" i="1"/>
  <c r="AG237" i="1"/>
  <c r="AE237" i="1"/>
  <c r="AC237" i="1"/>
  <c r="Y237" i="1"/>
  <c r="W237" i="1"/>
  <c r="U237" i="1"/>
  <c r="S237" i="1"/>
  <c r="Q237" i="1"/>
  <c r="O237" i="1"/>
  <c r="CO236" i="1"/>
  <c r="CN236" i="1"/>
  <c r="CL236" i="1"/>
  <c r="CE236" i="1"/>
  <c r="CC236" i="1"/>
  <c r="CA236" i="1"/>
  <c r="BY236" i="1"/>
  <c r="BW236" i="1"/>
  <c r="BU236" i="1"/>
  <c r="BS236" i="1"/>
  <c r="BO236" i="1"/>
  <c r="BK236" i="1"/>
  <c r="BI236" i="1"/>
  <c r="BG236" i="1"/>
  <c r="BE236" i="1"/>
  <c r="BC236" i="1"/>
  <c r="BA236" i="1"/>
  <c r="AW236" i="1"/>
  <c r="AU236" i="1"/>
  <c r="AS236" i="1"/>
  <c r="AQ236" i="1"/>
  <c r="AO236" i="1"/>
  <c r="AK236" i="1"/>
  <c r="AI236" i="1"/>
  <c r="AG236" i="1"/>
  <c r="AE236" i="1"/>
  <c r="AC236" i="1"/>
  <c r="Y236" i="1"/>
  <c r="W236" i="1"/>
  <c r="U236" i="1"/>
  <c r="S236" i="1"/>
  <c r="Q236" i="1"/>
  <c r="O236" i="1"/>
  <c r="CO235" i="1"/>
  <c r="CN235" i="1"/>
  <c r="CL235" i="1"/>
  <c r="CP235" i="1" s="1"/>
  <c r="CE235" i="1"/>
  <c r="CC235" i="1"/>
  <c r="CA235" i="1"/>
  <c r="BY235" i="1"/>
  <c r="BW235" i="1"/>
  <c r="BU235" i="1"/>
  <c r="BS235" i="1"/>
  <c r="BO235" i="1"/>
  <c r="BK235" i="1"/>
  <c r="BI235" i="1"/>
  <c r="BG235" i="1"/>
  <c r="BE235" i="1"/>
  <c r="BC235" i="1"/>
  <c r="BA235" i="1"/>
  <c r="AW235" i="1"/>
  <c r="AU235" i="1"/>
  <c r="AS235" i="1"/>
  <c r="AQ235" i="1"/>
  <c r="AO235" i="1"/>
  <c r="AK235" i="1"/>
  <c r="AI235" i="1"/>
  <c r="AG235" i="1"/>
  <c r="AE235" i="1"/>
  <c r="AC235" i="1"/>
  <c r="Y235" i="1"/>
  <c r="W235" i="1"/>
  <c r="U235" i="1"/>
  <c r="S235" i="1"/>
  <c r="Q235" i="1"/>
  <c r="O235" i="1"/>
  <c r="CO234" i="1"/>
  <c r="CN234" i="1"/>
  <c r="CL234" i="1"/>
  <c r="CE234" i="1"/>
  <c r="CC234" i="1"/>
  <c r="CA234" i="1"/>
  <c r="BY234" i="1"/>
  <c r="BW234" i="1"/>
  <c r="BU234" i="1"/>
  <c r="BS234" i="1"/>
  <c r="BO234" i="1"/>
  <c r="BK234" i="1"/>
  <c r="BI234" i="1"/>
  <c r="BG234" i="1"/>
  <c r="BE234" i="1"/>
  <c r="BC234" i="1"/>
  <c r="BA234" i="1"/>
  <c r="AW234" i="1"/>
  <c r="AU234" i="1"/>
  <c r="AS234" i="1"/>
  <c r="AQ234" i="1"/>
  <c r="AO234" i="1"/>
  <c r="AK234" i="1"/>
  <c r="AI234" i="1"/>
  <c r="AG234" i="1"/>
  <c r="AE234" i="1"/>
  <c r="AC234" i="1"/>
  <c r="Y234" i="1"/>
  <c r="W234" i="1"/>
  <c r="U234" i="1"/>
  <c r="S234" i="1"/>
  <c r="Q234" i="1"/>
  <c r="O234" i="1"/>
  <c r="CO233" i="1"/>
  <c r="CN233" i="1"/>
  <c r="CL233" i="1"/>
  <c r="CP233" i="1" s="1"/>
  <c r="CE233" i="1"/>
  <c r="CC233" i="1"/>
  <c r="CA233" i="1"/>
  <c r="BY233" i="1"/>
  <c r="BW233" i="1"/>
  <c r="BU233" i="1"/>
  <c r="BS233" i="1"/>
  <c r="BO233" i="1"/>
  <c r="BK233" i="1"/>
  <c r="BI233" i="1"/>
  <c r="BG233" i="1"/>
  <c r="BE233" i="1"/>
  <c r="BC233" i="1"/>
  <c r="BA233" i="1"/>
  <c r="AW233" i="1"/>
  <c r="AU233" i="1"/>
  <c r="AS233" i="1"/>
  <c r="AQ233" i="1"/>
  <c r="AO233" i="1"/>
  <c r="AK233" i="1"/>
  <c r="AI233" i="1"/>
  <c r="AG233" i="1"/>
  <c r="AE233" i="1"/>
  <c r="AC233" i="1"/>
  <c r="Y233" i="1"/>
  <c r="W233" i="1"/>
  <c r="U233" i="1"/>
  <c r="S233" i="1"/>
  <c r="Q233" i="1"/>
  <c r="O233" i="1"/>
  <c r="CO232" i="1"/>
  <c r="CN232" i="1"/>
  <c r="CL232" i="1"/>
  <c r="CP232" i="1" s="1"/>
  <c r="CE232" i="1"/>
  <c r="CC232" i="1"/>
  <c r="CA232" i="1"/>
  <c r="BY232" i="1"/>
  <c r="BW232" i="1"/>
  <c r="BU232" i="1"/>
  <c r="BS232" i="1"/>
  <c r="BO232" i="1"/>
  <c r="BK232" i="1"/>
  <c r="BI232" i="1"/>
  <c r="BG232" i="1"/>
  <c r="BE232" i="1"/>
  <c r="BC232" i="1"/>
  <c r="BA232" i="1"/>
  <c r="AW232" i="1"/>
  <c r="AU232" i="1"/>
  <c r="AS232" i="1"/>
  <c r="AQ232" i="1"/>
  <c r="AO232" i="1"/>
  <c r="AK232" i="1"/>
  <c r="AI232" i="1"/>
  <c r="AG232" i="1"/>
  <c r="AE232" i="1"/>
  <c r="AC232" i="1"/>
  <c r="Y232" i="1"/>
  <c r="W232" i="1"/>
  <c r="U232" i="1"/>
  <c r="S232" i="1"/>
  <c r="Q232" i="1"/>
  <c r="O232" i="1"/>
  <c r="CO231" i="1"/>
  <c r="CN231" i="1"/>
  <c r="CL231" i="1"/>
  <c r="CE231" i="1"/>
  <c r="CC231" i="1"/>
  <c r="CA231" i="1"/>
  <c r="BY231" i="1"/>
  <c r="BW231" i="1"/>
  <c r="BU231" i="1"/>
  <c r="BS231" i="1"/>
  <c r="BO231" i="1"/>
  <c r="BK231" i="1"/>
  <c r="BI231" i="1"/>
  <c r="BG231" i="1"/>
  <c r="BE231" i="1"/>
  <c r="BC231" i="1"/>
  <c r="BA231" i="1"/>
  <c r="AW231" i="1"/>
  <c r="AU231" i="1"/>
  <c r="AS231" i="1"/>
  <c r="AQ231" i="1"/>
  <c r="AO231" i="1"/>
  <c r="AK231" i="1"/>
  <c r="AI231" i="1"/>
  <c r="AG231" i="1"/>
  <c r="AE231" i="1"/>
  <c r="AC231" i="1"/>
  <c r="Y231" i="1"/>
  <c r="W231" i="1"/>
  <c r="U231" i="1"/>
  <c r="S231" i="1"/>
  <c r="Q231" i="1"/>
  <c r="O231" i="1"/>
  <c r="CO230" i="1"/>
  <c r="CN230" i="1"/>
  <c r="CL230" i="1"/>
  <c r="CE230" i="1"/>
  <c r="CC230" i="1"/>
  <c r="CA230" i="1"/>
  <c r="BY230" i="1"/>
  <c r="BW230" i="1"/>
  <c r="BU230" i="1"/>
  <c r="BS230" i="1"/>
  <c r="BO230" i="1"/>
  <c r="BK230" i="1"/>
  <c r="BI230" i="1"/>
  <c r="BG230" i="1"/>
  <c r="BE230" i="1"/>
  <c r="BC230" i="1"/>
  <c r="BA230" i="1"/>
  <c r="AW230" i="1"/>
  <c r="AU230" i="1"/>
  <c r="AS230" i="1"/>
  <c r="AQ230" i="1"/>
  <c r="AO230" i="1"/>
  <c r="AK230" i="1"/>
  <c r="AI230" i="1"/>
  <c r="AG230" i="1"/>
  <c r="AE230" i="1"/>
  <c r="AC230" i="1"/>
  <c r="Y230" i="1"/>
  <c r="W230" i="1"/>
  <c r="U230" i="1"/>
  <c r="S230" i="1"/>
  <c r="Q230" i="1"/>
  <c r="O230" i="1"/>
  <c r="CO229" i="1"/>
  <c r="CN229" i="1"/>
  <c r="CL229" i="1"/>
  <c r="CE229" i="1"/>
  <c r="CC229" i="1"/>
  <c r="CA229" i="1"/>
  <c r="BY229" i="1"/>
  <c r="BW229" i="1"/>
  <c r="BU229" i="1"/>
  <c r="BS229" i="1"/>
  <c r="BO229" i="1"/>
  <c r="BK229" i="1"/>
  <c r="BI229" i="1"/>
  <c r="BG229" i="1"/>
  <c r="BE229" i="1"/>
  <c r="BC229" i="1"/>
  <c r="BA229" i="1"/>
  <c r="AW229" i="1"/>
  <c r="AU229" i="1"/>
  <c r="AS229" i="1"/>
  <c r="AQ229" i="1"/>
  <c r="AO229" i="1"/>
  <c r="AK229" i="1"/>
  <c r="AI229" i="1"/>
  <c r="AG229" i="1"/>
  <c r="AE229" i="1"/>
  <c r="AC229" i="1"/>
  <c r="Y229" i="1"/>
  <c r="W229" i="1"/>
  <c r="U229" i="1"/>
  <c r="S229" i="1"/>
  <c r="Q229" i="1"/>
  <c r="O229" i="1"/>
  <c r="CO228" i="1"/>
  <c r="CN228" i="1"/>
  <c r="CL228" i="1"/>
  <c r="CP228" i="1" s="1"/>
  <c r="CE228" i="1"/>
  <c r="CC228" i="1"/>
  <c r="CA228" i="1"/>
  <c r="BY228" i="1"/>
  <c r="BW228" i="1"/>
  <c r="BU228" i="1"/>
  <c r="BS228" i="1"/>
  <c r="BO228" i="1"/>
  <c r="BK228" i="1"/>
  <c r="BI228" i="1"/>
  <c r="BG228" i="1"/>
  <c r="BE228" i="1"/>
  <c r="BC228" i="1"/>
  <c r="BA228" i="1"/>
  <c r="AW228" i="1"/>
  <c r="AU228" i="1"/>
  <c r="AS228" i="1"/>
  <c r="AQ228" i="1"/>
  <c r="AO228" i="1"/>
  <c r="AK228" i="1"/>
  <c r="AI228" i="1"/>
  <c r="AG228" i="1"/>
  <c r="AE228" i="1"/>
  <c r="AC228" i="1"/>
  <c r="Y228" i="1"/>
  <c r="W228" i="1"/>
  <c r="U228" i="1"/>
  <c r="S228" i="1"/>
  <c r="Q228" i="1"/>
  <c r="O228" i="1"/>
  <c r="CO227" i="1"/>
  <c r="CN227" i="1"/>
  <c r="CL227" i="1"/>
  <c r="CE227" i="1"/>
  <c r="CC227" i="1"/>
  <c r="CA227" i="1"/>
  <c r="BY227" i="1"/>
  <c r="BW227" i="1"/>
  <c r="BU227" i="1"/>
  <c r="BS227" i="1"/>
  <c r="BO227" i="1"/>
  <c r="BK227" i="1"/>
  <c r="BI227" i="1"/>
  <c r="BG227" i="1"/>
  <c r="BE227" i="1"/>
  <c r="BC227" i="1"/>
  <c r="BA227" i="1"/>
  <c r="AW227" i="1"/>
  <c r="AU227" i="1"/>
  <c r="AS227" i="1"/>
  <c r="AQ227" i="1"/>
  <c r="AO227" i="1"/>
  <c r="AK227" i="1"/>
  <c r="AI227" i="1"/>
  <c r="AG227" i="1"/>
  <c r="AE227" i="1"/>
  <c r="AC227" i="1"/>
  <c r="Y227" i="1"/>
  <c r="W227" i="1"/>
  <c r="U227" i="1"/>
  <c r="S227" i="1"/>
  <c r="Q227" i="1"/>
  <c r="O227" i="1"/>
  <c r="CO226" i="1"/>
  <c r="CN226" i="1"/>
  <c r="CL226" i="1"/>
  <c r="CE226" i="1"/>
  <c r="CC226" i="1"/>
  <c r="CA226" i="1"/>
  <c r="BY226" i="1"/>
  <c r="BW226" i="1"/>
  <c r="BU226" i="1"/>
  <c r="BS226" i="1"/>
  <c r="BO226" i="1"/>
  <c r="BK226" i="1"/>
  <c r="BI226" i="1"/>
  <c r="BG226" i="1"/>
  <c r="BE226" i="1"/>
  <c r="BC226" i="1"/>
  <c r="BA226" i="1"/>
  <c r="AW226" i="1"/>
  <c r="AU226" i="1"/>
  <c r="AS226" i="1"/>
  <c r="AQ226" i="1"/>
  <c r="AO226" i="1"/>
  <c r="AK226" i="1"/>
  <c r="AI226" i="1"/>
  <c r="AG226" i="1"/>
  <c r="AE226" i="1"/>
  <c r="AC226" i="1"/>
  <c r="Y226" i="1"/>
  <c r="W226" i="1"/>
  <c r="U226" i="1"/>
  <c r="S226" i="1"/>
  <c r="Q226" i="1"/>
  <c r="O226" i="1"/>
  <c r="CO225" i="1"/>
  <c r="CN225" i="1"/>
  <c r="CL225" i="1"/>
  <c r="CE225" i="1"/>
  <c r="CC225" i="1"/>
  <c r="CA225" i="1"/>
  <c r="BY225" i="1"/>
  <c r="BW225" i="1"/>
  <c r="BU225" i="1"/>
  <c r="BS225" i="1"/>
  <c r="BO225" i="1"/>
  <c r="BK225" i="1"/>
  <c r="BI225" i="1"/>
  <c r="BG225" i="1"/>
  <c r="BE225" i="1"/>
  <c r="BC225" i="1"/>
  <c r="BA225" i="1"/>
  <c r="AW225" i="1"/>
  <c r="AU225" i="1"/>
  <c r="AS225" i="1"/>
  <c r="AQ225" i="1"/>
  <c r="AO225" i="1"/>
  <c r="AK225" i="1"/>
  <c r="AI225" i="1"/>
  <c r="AG225" i="1"/>
  <c r="AE225" i="1"/>
  <c r="AC225" i="1"/>
  <c r="Y225" i="1"/>
  <c r="W225" i="1"/>
  <c r="U225" i="1"/>
  <c r="S225" i="1"/>
  <c r="Q225" i="1"/>
  <c r="O225" i="1"/>
  <c r="CO224" i="1"/>
  <c r="CN224" i="1"/>
  <c r="CL224" i="1"/>
  <c r="CE224" i="1"/>
  <c r="CC224" i="1"/>
  <c r="CA224" i="1"/>
  <c r="BY224" i="1"/>
  <c r="BW224" i="1"/>
  <c r="BU224" i="1"/>
  <c r="BS224" i="1"/>
  <c r="BO224" i="1"/>
  <c r="BK224" i="1"/>
  <c r="BI224" i="1"/>
  <c r="BG224" i="1"/>
  <c r="BE224" i="1"/>
  <c r="BC224" i="1"/>
  <c r="BA224" i="1"/>
  <c r="AW224" i="1"/>
  <c r="AU224" i="1"/>
  <c r="AS224" i="1"/>
  <c r="AQ224" i="1"/>
  <c r="AO224" i="1"/>
  <c r="AK224" i="1"/>
  <c r="AI224" i="1"/>
  <c r="AG224" i="1"/>
  <c r="AE224" i="1"/>
  <c r="AC224" i="1"/>
  <c r="Y224" i="1"/>
  <c r="W224" i="1"/>
  <c r="U224" i="1"/>
  <c r="S224" i="1"/>
  <c r="Q224" i="1"/>
  <c r="O224" i="1"/>
  <c r="CO223" i="1"/>
  <c r="CN223" i="1"/>
  <c r="CL223" i="1"/>
  <c r="CE223" i="1"/>
  <c r="CC223" i="1"/>
  <c r="CA223" i="1"/>
  <c r="BY223" i="1"/>
  <c r="BW223" i="1"/>
  <c r="BU223" i="1"/>
  <c r="BS223" i="1"/>
  <c r="BO223" i="1"/>
  <c r="BK223" i="1"/>
  <c r="BI223" i="1"/>
  <c r="BG223" i="1"/>
  <c r="BE223" i="1"/>
  <c r="BC223" i="1"/>
  <c r="BA223" i="1"/>
  <c r="AW223" i="1"/>
  <c r="AU223" i="1"/>
  <c r="AS223" i="1"/>
  <c r="AQ223" i="1"/>
  <c r="AO223" i="1"/>
  <c r="AK223" i="1"/>
  <c r="AI223" i="1"/>
  <c r="AG223" i="1"/>
  <c r="AE223" i="1"/>
  <c r="AC223" i="1"/>
  <c r="Y223" i="1"/>
  <c r="W223" i="1"/>
  <c r="U223" i="1"/>
  <c r="S223" i="1"/>
  <c r="Q223" i="1"/>
  <c r="O223" i="1"/>
  <c r="CO222" i="1"/>
  <c r="CN222" i="1"/>
  <c r="CL222" i="1"/>
  <c r="CE222" i="1"/>
  <c r="CC222" i="1"/>
  <c r="CA222" i="1"/>
  <c r="BY222" i="1"/>
  <c r="BW222" i="1"/>
  <c r="BU222" i="1"/>
  <c r="BS222" i="1"/>
  <c r="BO222" i="1"/>
  <c r="BK222" i="1"/>
  <c r="BI222" i="1"/>
  <c r="BG222" i="1"/>
  <c r="BE222" i="1"/>
  <c r="BC222" i="1"/>
  <c r="BA222" i="1"/>
  <c r="AW222" i="1"/>
  <c r="AU222" i="1"/>
  <c r="AS222" i="1"/>
  <c r="AQ222" i="1"/>
  <c r="AO222" i="1"/>
  <c r="AK222" i="1"/>
  <c r="AI222" i="1"/>
  <c r="AG222" i="1"/>
  <c r="AE222" i="1"/>
  <c r="AC222" i="1"/>
  <c r="Y222" i="1"/>
  <c r="W222" i="1"/>
  <c r="U222" i="1"/>
  <c r="S222" i="1"/>
  <c r="Q222" i="1"/>
  <c r="O222" i="1"/>
  <c r="CO221" i="1"/>
  <c r="CN221" i="1"/>
  <c r="CL221" i="1"/>
  <c r="CE221" i="1"/>
  <c r="CC221" i="1"/>
  <c r="CA221" i="1"/>
  <c r="BY221" i="1"/>
  <c r="BW221" i="1"/>
  <c r="BU221" i="1"/>
  <c r="BS221" i="1"/>
  <c r="BO221" i="1"/>
  <c r="BK221" i="1"/>
  <c r="BI221" i="1"/>
  <c r="BG221" i="1"/>
  <c r="BE221" i="1"/>
  <c r="BC221" i="1"/>
  <c r="BA221" i="1"/>
  <c r="AW221" i="1"/>
  <c r="AU221" i="1"/>
  <c r="AS221" i="1"/>
  <c r="AQ221" i="1"/>
  <c r="AO221" i="1"/>
  <c r="AK221" i="1"/>
  <c r="AI221" i="1"/>
  <c r="AG221" i="1"/>
  <c r="AE221" i="1"/>
  <c r="AC221" i="1"/>
  <c r="Y221" i="1"/>
  <c r="W221" i="1"/>
  <c r="U221" i="1"/>
  <c r="S221" i="1"/>
  <c r="Q221" i="1"/>
  <c r="O221" i="1"/>
  <c r="CO220" i="1"/>
  <c r="CN220" i="1"/>
  <c r="CL220" i="1"/>
  <c r="CE220" i="1"/>
  <c r="CC220" i="1"/>
  <c r="CA220" i="1"/>
  <c r="BY220" i="1"/>
  <c r="BW220" i="1"/>
  <c r="BU220" i="1"/>
  <c r="BS220" i="1"/>
  <c r="BO220" i="1"/>
  <c r="BK220" i="1"/>
  <c r="BI220" i="1"/>
  <c r="BG220" i="1"/>
  <c r="BE220" i="1"/>
  <c r="BC220" i="1"/>
  <c r="BA220" i="1"/>
  <c r="AW220" i="1"/>
  <c r="AU220" i="1"/>
  <c r="AS220" i="1"/>
  <c r="AQ220" i="1"/>
  <c r="AO220" i="1"/>
  <c r="AK220" i="1"/>
  <c r="AI220" i="1"/>
  <c r="AG220" i="1"/>
  <c r="AE220" i="1"/>
  <c r="AC220" i="1"/>
  <c r="Y220" i="1"/>
  <c r="W220" i="1"/>
  <c r="U220" i="1"/>
  <c r="S220" i="1"/>
  <c r="Q220" i="1"/>
  <c r="O220" i="1"/>
  <c r="CO219" i="1"/>
  <c r="CN219" i="1"/>
  <c r="CL219" i="1"/>
  <c r="CE219" i="1"/>
  <c r="CC219" i="1"/>
  <c r="CA219" i="1"/>
  <c r="BY219" i="1"/>
  <c r="BW219" i="1"/>
  <c r="BU219" i="1"/>
  <c r="BS219" i="1"/>
  <c r="BO219" i="1"/>
  <c r="BK219" i="1"/>
  <c r="BI219" i="1"/>
  <c r="BG219" i="1"/>
  <c r="BE219" i="1"/>
  <c r="BC219" i="1"/>
  <c r="BA219" i="1"/>
  <c r="AW219" i="1"/>
  <c r="AU219" i="1"/>
  <c r="AS219" i="1"/>
  <c r="AQ219" i="1"/>
  <c r="AO219" i="1"/>
  <c r="AK219" i="1"/>
  <c r="AI219" i="1"/>
  <c r="AG219" i="1"/>
  <c r="AE219" i="1"/>
  <c r="AC219" i="1"/>
  <c r="Y219" i="1"/>
  <c r="W219" i="1"/>
  <c r="U219" i="1"/>
  <c r="S219" i="1"/>
  <c r="Q219" i="1"/>
  <c r="O219" i="1"/>
  <c r="CO218" i="1"/>
  <c r="CN218" i="1"/>
  <c r="CL218" i="1"/>
  <c r="CI218" i="1"/>
  <c r="CG218" i="1"/>
  <c r="CE218" i="1"/>
  <c r="CC218" i="1"/>
  <c r="CA218" i="1"/>
  <c r="BY218" i="1"/>
  <c r="BW218" i="1"/>
  <c r="BU218" i="1"/>
  <c r="BS218" i="1"/>
  <c r="BQ218" i="1"/>
  <c r="BO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K218" i="1"/>
  <c r="AI218" i="1"/>
  <c r="AG218" i="1"/>
  <c r="AE218" i="1"/>
  <c r="AC218" i="1"/>
  <c r="AA218" i="1"/>
  <c r="W218" i="1"/>
  <c r="U218" i="1"/>
  <c r="S218" i="1"/>
  <c r="Q218" i="1"/>
  <c r="O218" i="1"/>
  <c r="CO217" i="1"/>
  <c r="CN217" i="1"/>
  <c r="CL217" i="1"/>
  <c r="CI217" i="1"/>
  <c r="CG217" i="1"/>
  <c r="CE217" i="1"/>
  <c r="CC217" i="1"/>
  <c r="CA217" i="1"/>
  <c r="BY217" i="1"/>
  <c r="BW217" i="1"/>
  <c r="BU217" i="1"/>
  <c r="BS217" i="1"/>
  <c r="BQ217" i="1"/>
  <c r="BO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K217" i="1"/>
  <c r="AI217" i="1"/>
  <c r="AG217" i="1"/>
  <c r="AE217" i="1"/>
  <c r="AC217" i="1"/>
  <c r="AA217" i="1"/>
  <c r="W217" i="1"/>
  <c r="U217" i="1"/>
  <c r="S217" i="1"/>
  <c r="Q217" i="1"/>
  <c r="O217" i="1"/>
  <c r="CO216" i="1"/>
  <c r="CN216" i="1"/>
  <c r="CL216" i="1"/>
  <c r="CI216" i="1"/>
  <c r="CG216" i="1"/>
  <c r="CE216" i="1"/>
  <c r="CC216" i="1"/>
  <c r="CA216" i="1"/>
  <c r="BY216" i="1"/>
  <c r="BW216" i="1"/>
  <c r="BU216" i="1"/>
  <c r="BS216" i="1"/>
  <c r="BQ216" i="1"/>
  <c r="BO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K216" i="1"/>
  <c r="AI216" i="1"/>
  <c r="AG216" i="1"/>
  <c r="AE216" i="1"/>
  <c r="AC216" i="1"/>
  <c r="AA216" i="1"/>
  <c r="W216" i="1"/>
  <c r="U216" i="1"/>
  <c r="S216" i="1"/>
  <c r="Q216" i="1"/>
  <c r="O216" i="1"/>
  <c r="CO215" i="1"/>
  <c r="CN215" i="1"/>
  <c r="CL215" i="1"/>
  <c r="CE215" i="1"/>
  <c r="CC215" i="1"/>
  <c r="CA215" i="1"/>
  <c r="BY215" i="1"/>
  <c r="BW215" i="1"/>
  <c r="BU215" i="1"/>
  <c r="BS215" i="1"/>
  <c r="BO215" i="1"/>
  <c r="BK215" i="1"/>
  <c r="BI215" i="1"/>
  <c r="BG215" i="1"/>
  <c r="BE215" i="1"/>
  <c r="BC215" i="1"/>
  <c r="BA215" i="1"/>
  <c r="AW215" i="1"/>
  <c r="AU215" i="1"/>
  <c r="AS215" i="1"/>
  <c r="AQ215" i="1"/>
  <c r="AO215" i="1"/>
  <c r="AK215" i="1"/>
  <c r="AI215" i="1"/>
  <c r="AG215" i="1"/>
  <c r="AE215" i="1"/>
  <c r="AC215" i="1"/>
  <c r="Y215" i="1"/>
  <c r="W215" i="1"/>
  <c r="U215" i="1"/>
  <c r="S215" i="1"/>
  <c r="Q215" i="1"/>
  <c r="O215" i="1"/>
  <c r="CO214" i="1"/>
  <c r="CN214" i="1"/>
  <c r="CL214" i="1"/>
  <c r="CI214" i="1"/>
  <c r="CG214" i="1"/>
  <c r="CE214" i="1"/>
  <c r="CC214" i="1"/>
  <c r="CA214" i="1"/>
  <c r="BY214" i="1"/>
  <c r="BW214" i="1"/>
  <c r="BU214" i="1"/>
  <c r="BS214" i="1"/>
  <c r="BQ214" i="1"/>
  <c r="BO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K214" i="1"/>
  <c r="AI214" i="1"/>
  <c r="AG214" i="1"/>
  <c r="AE214" i="1"/>
  <c r="AC214" i="1"/>
  <c r="AA214" i="1"/>
  <c r="W214" i="1"/>
  <c r="U214" i="1"/>
  <c r="S214" i="1"/>
  <c r="Q214" i="1"/>
  <c r="O214" i="1"/>
  <c r="CO213" i="1"/>
  <c r="CN213" i="1"/>
  <c r="CL213" i="1"/>
  <c r="CI213" i="1"/>
  <c r="CG213" i="1"/>
  <c r="CE213" i="1"/>
  <c r="CC213" i="1"/>
  <c r="CA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K213" i="1"/>
  <c r="AI213" i="1"/>
  <c r="AG213" i="1"/>
  <c r="AE213" i="1"/>
  <c r="AC213" i="1"/>
  <c r="AA213" i="1"/>
  <c r="W213" i="1"/>
  <c r="U213" i="1"/>
  <c r="S213" i="1"/>
  <c r="Q213" i="1"/>
  <c r="O213" i="1"/>
  <c r="CK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M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M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CO211" i="1"/>
  <c r="CN211" i="1"/>
  <c r="CL211" i="1"/>
  <c r="CI211" i="1"/>
  <c r="CG211" i="1"/>
  <c r="CE211" i="1"/>
  <c r="CC211" i="1"/>
  <c r="CA211" i="1"/>
  <c r="BY211" i="1"/>
  <c r="BW211" i="1"/>
  <c r="BU211" i="1"/>
  <c r="BS211" i="1"/>
  <c r="BQ211" i="1"/>
  <c r="BO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K211" i="1"/>
  <c r="AI211" i="1"/>
  <c r="AG211" i="1"/>
  <c r="AE211" i="1"/>
  <c r="AC211" i="1"/>
  <c r="AA211" i="1"/>
  <c r="W211" i="1"/>
  <c r="U211" i="1"/>
  <c r="S211" i="1"/>
  <c r="Q211" i="1"/>
  <c r="O211" i="1"/>
  <c r="CO210" i="1"/>
  <c r="CN210" i="1"/>
  <c r="CL210" i="1"/>
  <c r="CI210" i="1"/>
  <c r="CG210" i="1"/>
  <c r="CE210" i="1"/>
  <c r="CC210" i="1"/>
  <c r="CA210" i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K210" i="1"/>
  <c r="AI210" i="1"/>
  <c r="AG210" i="1"/>
  <c r="AE210" i="1"/>
  <c r="AC210" i="1"/>
  <c r="AA210" i="1"/>
  <c r="W210" i="1"/>
  <c r="U210" i="1"/>
  <c r="S210" i="1"/>
  <c r="Q210" i="1"/>
  <c r="O210" i="1"/>
  <c r="CO209" i="1"/>
  <c r="CN209" i="1"/>
  <c r="CL209" i="1"/>
  <c r="CP209" i="1" s="1"/>
  <c r="CI209" i="1"/>
  <c r="CG209" i="1"/>
  <c r="CE209" i="1"/>
  <c r="CC209" i="1"/>
  <c r="CA209" i="1"/>
  <c r="BY209" i="1"/>
  <c r="BW209" i="1"/>
  <c r="BU209" i="1"/>
  <c r="BS209" i="1"/>
  <c r="BQ209" i="1"/>
  <c r="BO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K209" i="1"/>
  <c r="AI209" i="1"/>
  <c r="AG209" i="1"/>
  <c r="AE209" i="1"/>
  <c r="AC209" i="1"/>
  <c r="AA209" i="1"/>
  <c r="W209" i="1"/>
  <c r="U209" i="1"/>
  <c r="S209" i="1"/>
  <c r="Q209" i="1"/>
  <c r="O209" i="1"/>
  <c r="CO208" i="1"/>
  <c r="CN208" i="1"/>
  <c r="CL208" i="1"/>
  <c r="CI208" i="1"/>
  <c r="CG208" i="1"/>
  <c r="CE208" i="1"/>
  <c r="CC208" i="1"/>
  <c r="CA208" i="1"/>
  <c r="BY208" i="1"/>
  <c r="BW208" i="1"/>
  <c r="BU208" i="1"/>
  <c r="BS208" i="1"/>
  <c r="BQ208" i="1"/>
  <c r="BO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K208" i="1"/>
  <c r="AI208" i="1"/>
  <c r="AG208" i="1"/>
  <c r="AE208" i="1"/>
  <c r="AC208" i="1"/>
  <c r="AA208" i="1"/>
  <c r="W208" i="1"/>
  <c r="U208" i="1"/>
  <c r="S208" i="1"/>
  <c r="Q208" i="1"/>
  <c r="O208" i="1"/>
  <c r="CK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M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M207" i="1"/>
  <c r="AL207" i="1"/>
  <c r="AJ207" i="1"/>
  <c r="AH207" i="1"/>
  <c r="AF207" i="1"/>
  <c r="AD207" i="1"/>
  <c r="AB207" i="1"/>
  <c r="Z207" i="1"/>
  <c r="Y207" i="1"/>
  <c r="X207" i="1"/>
  <c r="V207" i="1"/>
  <c r="T207" i="1"/>
  <c r="R207" i="1"/>
  <c r="P207" i="1"/>
  <c r="N207" i="1"/>
  <c r="CO206" i="1"/>
  <c r="CN206" i="1"/>
  <c r="CL206" i="1"/>
  <c r="CI206" i="1"/>
  <c r="CG206" i="1"/>
  <c r="CE206" i="1"/>
  <c r="CC206" i="1"/>
  <c r="CA206" i="1"/>
  <c r="BY206" i="1"/>
  <c r="BW206" i="1"/>
  <c r="BU206" i="1"/>
  <c r="BS206" i="1"/>
  <c r="BQ206" i="1"/>
  <c r="BO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K206" i="1"/>
  <c r="AI206" i="1"/>
  <c r="AG206" i="1"/>
  <c r="AE206" i="1"/>
  <c r="AC206" i="1"/>
  <c r="AA206" i="1"/>
  <c r="W206" i="1"/>
  <c r="U206" i="1"/>
  <c r="S206" i="1"/>
  <c r="Q206" i="1"/>
  <c r="O206" i="1"/>
  <c r="CO205" i="1"/>
  <c r="CN205" i="1"/>
  <c r="CL205" i="1"/>
  <c r="CP205" i="1" s="1"/>
  <c r="CI205" i="1"/>
  <c r="CG205" i="1"/>
  <c r="CE205" i="1"/>
  <c r="CC205" i="1"/>
  <c r="CA205" i="1"/>
  <c r="BY205" i="1"/>
  <c r="BW205" i="1"/>
  <c r="BU205" i="1"/>
  <c r="BS205" i="1"/>
  <c r="BQ205" i="1"/>
  <c r="BO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K205" i="1"/>
  <c r="AI205" i="1"/>
  <c r="AG205" i="1"/>
  <c r="AE205" i="1"/>
  <c r="AC205" i="1"/>
  <c r="AA205" i="1"/>
  <c r="W205" i="1"/>
  <c r="U205" i="1"/>
  <c r="S205" i="1"/>
  <c r="Q205" i="1"/>
  <c r="O205" i="1"/>
  <c r="CO204" i="1"/>
  <c r="CN204" i="1"/>
  <c r="CL204" i="1"/>
  <c r="CI204" i="1"/>
  <c r="CG204" i="1"/>
  <c r="CE204" i="1"/>
  <c r="CC204" i="1"/>
  <c r="CA204" i="1"/>
  <c r="BY204" i="1"/>
  <c r="BW204" i="1"/>
  <c r="BU204" i="1"/>
  <c r="BS204" i="1"/>
  <c r="BQ204" i="1"/>
  <c r="BO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K204" i="1"/>
  <c r="AI204" i="1"/>
  <c r="AG204" i="1"/>
  <c r="AE204" i="1"/>
  <c r="AC204" i="1"/>
  <c r="AA204" i="1"/>
  <c r="W204" i="1"/>
  <c r="U204" i="1"/>
  <c r="S204" i="1"/>
  <c r="Q204" i="1"/>
  <c r="O204" i="1"/>
  <c r="CO203" i="1"/>
  <c r="CK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M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M203" i="1"/>
  <c r="AL203" i="1"/>
  <c r="AJ203" i="1"/>
  <c r="AH203" i="1"/>
  <c r="AF203" i="1"/>
  <c r="AD203" i="1"/>
  <c r="AB203" i="1"/>
  <c r="Z203" i="1"/>
  <c r="Y203" i="1"/>
  <c r="X203" i="1"/>
  <c r="V203" i="1"/>
  <c r="T203" i="1"/>
  <c r="R203" i="1"/>
  <c r="P203" i="1"/>
  <c r="N203" i="1"/>
  <c r="CO202" i="1"/>
  <c r="CO201" i="1" s="1"/>
  <c r="CN202" i="1"/>
  <c r="CL202" i="1"/>
  <c r="CL201" i="1" s="1"/>
  <c r="CI202" i="1"/>
  <c r="CI201" i="1" s="1"/>
  <c r="CG202" i="1"/>
  <c r="CG201" i="1" s="1"/>
  <c r="CE202" i="1"/>
  <c r="CE201" i="1" s="1"/>
  <c r="CC202" i="1"/>
  <c r="CC201" i="1" s="1"/>
  <c r="CA202" i="1"/>
  <c r="CA201" i="1" s="1"/>
  <c r="BY202" i="1"/>
  <c r="BY201" i="1" s="1"/>
  <c r="BW202" i="1"/>
  <c r="BW201" i="1" s="1"/>
  <c r="BU202" i="1"/>
  <c r="BU201" i="1" s="1"/>
  <c r="BS202" i="1"/>
  <c r="BS201" i="1" s="1"/>
  <c r="BQ202" i="1"/>
  <c r="BQ201" i="1" s="1"/>
  <c r="BO202" i="1"/>
  <c r="BO201" i="1" s="1"/>
  <c r="BK202" i="1"/>
  <c r="BK201" i="1" s="1"/>
  <c r="BI202" i="1"/>
  <c r="BI201" i="1" s="1"/>
  <c r="BG202" i="1"/>
  <c r="BG201" i="1" s="1"/>
  <c r="BE202" i="1"/>
  <c r="BE201" i="1" s="1"/>
  <c r="BC202" i="1"/>
  <c r="BC201" i="1" s="1"/>
  <c r="BA202" i="1"/>
  <c r="BA201" i="1" s="1"/>
  <c r="AY202" i="1"/>
  <c r="AY201" i="1" s="1"/>
  <c r="AW202" i="1"/>
  <c r="AW201" i="1" s="1"/>
  <c r="AU202" i="1"/>
  <c r="AU201" i="1" s="1"/>
  <c r="AS202" i="1"/>
  <c r="AS201" i="1" s="1"/>
  <c r="AQ202" i="1"/>
  <c r="AQ201" i="1" s="1"/>
  <c r="AO202" i="1"/>
  <c r="AO201" i="1" s="1"/>
  <c r="AK202" i="1"/>
  <c r="AK201" i="1" s="1"/>
  <c r="AI202" i="1"/>
  <c r="AI201" i="1" s="1"/>
  <c r="AG202" i="1"/>
  <c r="AG201" i="1" s="1"/>
  <c r="AE202" i="1"/>
  <c r="AE201" i="1" s="1"/>
  <c r="AC202" i="1"/>
  <c r="AC201" i="1" s="1"/>
  <c r="AA202" i="1"/>
  <c r="AA201" i="1" s="1"/>
  <c r="W202" i="1"/>
  <c r="W201" i="1" s="1"/>
  <c r="U202" i="1"/>
  <c r="U201" i="1" s="1"/>
  <c r="S202" i="1"/>
  <c r="S201" i="1" s="1"/>
  <c r="Q202" i="1"/>
  <c r="Q201" i="1" s="1"/>
  <c r="O202" i="1"/>
  <c r="O201" i="1" s="1"/>
  <c r="CN201" i="1"/>
  <c r="CK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M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M201" i="1"/>
  <c r="AL201" i="1"/>
  <c r="AJ201" i="1"/>
  <c r="AH201" i="1"/>
  <c r="AF201" i="1"/>
  <c r="AD201" i="1"/>
  <c r="AB201" i="1"/>
  <c r="Z201" i="1"/>
  <c r="Y201" i="1"/>
  <c r="X201" i="1"/>
  <c r="V201" i="1"/>
  <c r="T201" i="1"/>
  <c r="R201" i="1"/>
  <c r="P201" i="1"/>
  <c r="N201" i="1"/>
  <c r="CO200" i="1"/>
  <c r="CN200" i="1"/>
  <c r="CL200" i="1"/>
  <c r="CI200" i="1"/>
  <c r="CG200" i="1"/>
  <c r="CE200" i="1"/>
  <c r="CC200" i="1"/>
  <c r="CA200" i="1"/>
  <c r="BY200" i="1"/>
  <c r="BW200" i="1"/>
  <c r="BU200" i="1"/>
  <c r="BS200" i="1"/>
  <c r="BQ200" i="1"/>
  <c r="BO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K200" i="1"/>
  <c r="AI200" i="1"/>
  <c r="AG200" i="1"/>
  <c r="AE200" i="1"/>
  <c r="AC200" i="1"/>
  <c r="AA200" i="1"/>
  <c r="W200" i="1"/>
  <c r="U200" i="1"/>
  <c r="S200" i="1"/>
  <c r="Q200" i="1"/>
  <c r="O200" i="1"/>
  <c r="CO199" i="1"/>
  <c r="CN199" i="1"/>
  <c r="CL199" i="1"/>
  <c r="CP199" i="1" s="1"/>
  <c r="CI199" i="1"/>
  <c r="CG199" i="1"/>
  <c r="CE199" i="1"/>
  <c r="CC199" i="1"/>
  <c r="CA199" i="1"/>
  <c r="BY199" i="1"/>
  <c r="BW199" i="1"/>
  <c r="BU199" i="1"/>
  <c r="BS199" i="1"/>
  <c r="BQ199" i="1"/>
  <c r="BO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K199" i="1"/>
  <c r="AI199" i="1"/>
  <c r="AG199" i="1"/>
  <c r="AE199" i="1"/>
  <c r="AC199" i="1"/>
  <c r="AA199" i="1"/>
  <c r="W199" i="1"/>
  <c r="U199" i="1"/>
  <c r="S199" i="1"/>
  <c r="Q199" i="1"/>
  <c r="O199" i="1"/>
  <c r="CO198" i="1"/>
  <c r="CN198" i="1"/>
  <c r="CL198" i="1"/>
  <c r="CI198" i="1"/>
  <c r="CG198" i="1"/>
  <c r="CE198" i="1"/>
  <c r="CC198" i="1"/>
  <c r="CA198" i="1"/>
  <c r="BY198" i="1"/>
  <c r="BW198" i="1"/>
  <c r="BU198" i="1"/>
  <c r="BS198" i="1"/>
  <c r="BQ198" i="1"/>
  <c r="BO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K198" i="1"/>
  <c r="AI198" i="1"/>
  <c r="AG198" i="1"/>
  <c r="AE198" i="1"/>
  <c r="AC198" i="1"/>
  <c r="AA198" i="1"/>
  <c r="W198" i="1"/>
  <c r="U198" i="1"/>
  <c r="S198" i="1"/>
  <c r="Q198" i="1"/>
  <c r="O198" i="1"/>
  <c r="CO197" i="1"/>
  <c r="CN197" i="1"/>
  <c r="CL197" i="1"/>
  <c r="CI197" i="1"/>
  <c r="CG197" i="1"/>
  <c r="CE197" i="1"/>
  <c r="CC197" i="1"/>
  <c r="CA197" i="1"/>
  <c r="BY197" i="1"/>
  <c r="BW197" i="1"/>
  <c r="BU197" i="1"/>
  <c r="BS197" i="1"/>
  <c r="BQ197" i="1"/>
  <c r="BO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K197" i="1"/>
  <c r="AI197" i="1"/>
  <c r="AG197" i="1"/>
  <c r="AE197" i="1"/>
  <c r="AC197" i="1"/>
  <c r="AA197" i="1"/>
  <c r="W197" i="1"/>
  <c r="U197" i="1"/>
  <c r="S197" i="1"/>
  <c r="Q197" i="1"/>
  <c r="O197" i="1"/>
  <c r="CO196" i="1"/>
  <c r="CN196" i="1"/>
  <c r="CL196" i="1"/>
  <c r="CP196" i="1" s="1"/>
  <c r="CI196" i="1"/>
  <c r="CG196" i="1"/>
  <c r="CE196" i="1"/>
  <c r="CC196" i="1"/>
  <c r="CA196" i="1"/>
  <c r="BY196" i="1"/>
  <c r="BW196" i="1"/>
  <c r="BU196" i="1"/>
  <c r="BS196" i="1"/>
  <c r="BQ196" i="1"/>
  <c r="BO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K196" i="1"/>
  <c r="AI196" i="1"/>
  <c r="AG196" i="1"/>
  <c r="AE196" i="1"/>
  <c r="AC196" i="1"/>
  <c r="AA196" i="1"/>
  <c r="W196" i="1"/>
  <c r="U196" i="1"/>
  <c r="S196" i="1"/>
  <c r="Q196" i="1"/>
  <c r="O196" i="1"/>
  <c r="CO195" i="1"/>
  <c r="CN195" i="1"/>
  <c r="CL195" i="1"/>
  <c r="CP195" i="1" s="1"/>
  <c r="CI195" i="1"/>
  <c r="CG195" i="1"/>
  <c r="CE195" i="1"/>
  <c r="CC195" i="1"/>
  <c r="CA195" i="1"/>
  <c r="BY195" i="1"/>
  <c r="BW195" i="1"/>
  <c r="BU195" i="1"/>
  <c r="BS195" i="1"/>
  <c r="BQ195" i="1"/>
  <c r="BO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K195" i="1"/>
  <c r="AI195" i="1"/>
  <c r="AG195" i="1"/>
  <c r="AE195" i="1"/>
  <c r="AC195" i="1"/>
  <c r="AA195" i="1"/>
  <c r="W195" i="1"/>
  <c r="U195" i="1"/>
  <c r="S195" i="1"/>
  <c r="Q195" i="1"/>
  <c r="O195" i="1"/>
  <c r="CO194" i="1"/>
  <c r="CN194" i="1"/>
  <c r="CL194" i="1"/>
  <c r="CP194" i="1" s="1"/>
  <c r="CI194" i="1"/>
  <c r="CG194" i="1"/>
  <c r="CE194" i="1"/>
  <c r="CC194" i="1"/>
  <c r="CA194" i="1"/>
  <c r="BY194" i="1"/>
  <c r="BW194" i="1"/>
  <c r="BU194" i="1"/>
  <c r="BS194" i="1"/>
  <c r="BQ194" i="1"/>
  <c r="BO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K194" i="1"/>
  <c r="AI194" i="1"/>
  <c r="AG194" i="1"/>
  <c r="AE194" i="1"/>
  <c r="AC194" i="1"/>
  <c r="AA194" i="1"/>
  <c r="W194" i="1"/>
  <c r="U194" i="1"/>
  <c r="S194" i="1"/>
  <c r="Q194" i="1"/>
  <c r="O194" i="1"/>
  <c r="CO193" i="1"/>
  <c r="CN193" i="1"/>
  <c r="CL193" i="1"/>
  <c r="CI193" i="1"/>
  <c r="CG193" i="1"/>
  <c r="CE193" i="1"/>
  <c r="CC193" i="1"/>
  <c r="CA193" i="1"/>
  <c r="BY193" i="1"/>
  <c r="BW193" i="1"/>
  <c r="BU193" i="1"/>
  <c r="BS193" i="1"/>
  <c r="BQ193" i="1"/>
  <c r="BO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K193" i="1"/>
  <c r="AI193" i="1"/>
  <c r="AG193" i="1"/>
  <c r="AE193" i="1"/>
  <c r="AC193" i="1"/>
  <c r="AA193" i="1"/>
  <c r="W193" i="1"/>
  <c r="U193" i="1"/>
  <c r="S193" i="1"/>
  <c r="Q193" i="1"/>
  <c r="O193" i="1"/>
  <c r="CO192" i="1"/>
  <c r="CK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M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M192" i="1"/>
  <c r="AL192" i="1"/>
  <c r="AJ192" i="1"/>
  <c r="AH192" i="1"/>
  <c r="AF192" i="1"/>
  <c r="AD192" i="1"/>
  <c r="AB192" i="1"/>
  <c r="Z192" i="1"/>
  <c r="Y192" i="1"/>
  <c r="X192" i="1"/>
  <c r="V192" i="1"/>
  <c r="T192" i="1"/>
  <c r="R192" i="1"/>
  <c r="P192" i="1"/>
  <c r="N192" i="1"/>
  <c r="CO191" i="1"/>
  <c r="CN191" i="1"/>
  <c r="CL191" i="1"/>
  <c r="CI191" i="1"/>
  <c r="CG191" i="1"/>
  <c r="CE191" i="1"/>
  <c r="CC191" i="1"/>
  <c r="CA191" i="1"/>
  <c r="BY191" i="1"/>
  <c r="BW191" i="1"/>
  <c r="BU191" i="1"/>
  <c r="BS191" i="1"/>
  <c r="BQ191" i="1"/>
  <c r="BO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K191" i="1"/>
  <c r="AI191" i="1"/>
  <c r="AG191" i="1"/>
  <c r="AE191" i="1"/>
  <c r="AC191" i="1"/>
  <c r="AA191" i="1"/>
  <c r="W191" i="1"/>
  <c r="U191" i="1"/>
  <c r="S191" i="1"/>
  <c r="Q191" i="1"/>
  <c r="O191" i="1"/>
  <c r="CO190" i="1"/>
  <c r="CN190" i="1"/>
  <c r="CL190" i="1"/>
  <c r="CI190" i="1"/>
  <c r="CG190" i="1"/>
  <c r="CE190" i="1"/>
  <c r="CC190" i="1"/>
  <c r="CA190" i="1"/>
  <c r="BY190" i="1"/>
  <c r="BW190" i="1"/>
  <c r="BU190" i="1"/>
  <c r="BS190" i="1"/>
  <c r="BQ190" i="1"/>
  <c r="BO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K190" i="1"/>
  <c r="AI190" i="1"/>
  <c r="AG190" i="1"/>
  <c r="AE190" i="1"/>
  <c r="AC190" i="1"/>
  <c r="AA190" i="1"/>
  <c r="W190" i="1"/>
  <c r="U190" i="1"/>
  <c r="S190" i="1"/>
  <c r="Q190" i="1"/>
  <c r="O190" i="1"/>
  <c r="CO189" i="1"/>
  <c r="CN189" i="1"/>
  <c r="CL189" i="1"/>
  <c r="CI189" i="1"/>
  <c r="CG189" i="1"/>
  <c r="CE189" i="1"/>
  <c r="CC189" i="1"/>
  <c r="CA189" i="1"/>
  <c r="BY189" i="1"/>
  <c r="BW189" i="1"/>
  <c r="BU189" i="1"/>
  <c r="BS189" i="1"/>
  <c r="BQ189" i="1"/>
  <c r="BO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K189" i="1"/>
  <c r="AI189" i="1"/>
  <c r="AG189" i="1"/>
  <c r="AE189" i="1"/>
  <c r="AC189" i="1"/>
  <c r="AA189" i="1"/>
  <c r="W189" i="1"/>
  <c r="U189" i="1"/>
  <c r="S189" i="1"/>
  <c r="Q189" i="1"/>
  <c r="O189" i="1"/>
  <c r="CO188" i="1"/>
  <c r="CN188" i="1"/>
  <c r="CL188" i="1"/>
  <c r="CI188" i="1"/>
  <c r="CG188" i="1"/>
  <c r="CE188" i="1"/>
  <c r="CC188" i="1"/>
  <c r="CA188" i="1"/>
  <c r="BY188" i="1"/>
  <c r="BW188" i="1"/>
  <c r="BU188" i="1"/>
  <c r="BS188" i="1"/>
  <c r="BQ188" i="1"/>
  <c r="BO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K188" i="1"/>
  <c r="AI188" i="1"/>
  <c r="AG188" i="1"/>
  <c r="AE188" i="1"/>
  <c r="AC188" i="1"/>
  <c r="AA188" i="1"/>
  <c r="W188" i="1"/>
  <c r="U188" i="1"/>
  <c r="S188" i="1"/>
  <c r="Q188" i="1"/>
  <c r="O188" i="1"/>
  <c r="CO187" i="1"/>
  <c r="CN187" i="1"/>
  <c r="CN185" i="1" s="1"/>
  <c r="CL187" i="1"/>
  <c r="CI187" i="1"/>
  <c r="CG187" i="1"/>
  <c r="CE187" i="1"/>
  <c r="CC187" i="1"/>
  <c r="CA187" i="1"/>
  <c r="BY187" i="1"/>
  <c r="BW187" i="1"/>
  <c r="BU187" i="1"/>
  <c r="BS187" i="1"/>
  <c r="BQ187" i="1"/>
  <c r="BO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K187" i="1"/>
  <c r="AI187" i="1"/>
  <c r="AG187" i="1"/>
  <c r="AE187" i="1"/>
  <c r="AC187" i="1"/>
  <c r="AA187" i="1"/>
  <c r="W187" i="1"/>
  <c r="U187" i="1"/>
  <c r="S187" i="1"/>
  <c r="Q187" i="1"/>
  <c r="O187" i="1"/>
  <c r="CO186" i="1"/>
  <c r="CO185" i="1" s="1"/>
  <c r="CN186" i="1"/>
  <c r="CL186" i="1"/>
  <c r="CI186" i="1"/>
  <c r="CG186" i="1"/>
  <c r="CE186" i="1"/>
  <c r="CC186" i="1"/>
  <c r="CA186" i="1"/>
  <c r="BY186" i="1"/>
  <c r="BW186" i="1"/>
  <c r="BU186" i="1"/>
  <c r="BS186" i="1"/>
  <c r="BQ186" i="1"/>
  <c r="BO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K186" i="1"/>
  <c r="AI186" i="1"/>
  <c r="AG186" i="1"/>
  <c r="AE186" i="1"/>
  <c r="AC186" i="1"/>
  <c r="AA186" i="1"/>
  <c r="W186" i="1"/>
  <c r="U186" i="1"/>
  <c r="S186" i="1"/>
  <c r="Q186" i="1"/>
  <c r="O186" i="1"/>
  <c r="CK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M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M185" i="1"/>
  <c r="AL185" i="1"/>
  <c r="AJ185" i="1"/>
  <c r="AH185" i="1"/>
  <c r="AF185" i="1"/>
  <c r="AD185" i="1"/>
  <c r="AB185" i="1"/>
  <c r="Z185" i="1"/>
  <c r="Y185" i="1"/>
  <c r="X185" i="1"/>
  <c r="V185" i="1"/>
  <c r="T185" i="1"/>
  <c r="R185" i="1"/>
  <c r="P185" i="1"/>
  <c r="N185" i="1"/>
  <c r="CO184" i="1"/>
  <c r="CN184" i="1"/>
  <c r="CL184" i="1"/>
  <c r="CI184" i="1"/>
  <c r="CG184" i="1"/>
  <c r="CE184" i="1"/>
  <c r="CC184" i="1"/>
  <c r="CA184" i="1"/>
  <c r="BY184" i="1"/>
  <c r="BW184" i="1"/>
  <c r="BU184" i="1"/>
  <c r="BS184" i="1"/>
  <c r="BQ184" i="1"/>
  <c r="BO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K184" i="1"/>
  <c r="AI184" i="1"/>
  <c r="AG184" i="1"/>
  <c r="AE184" i="1"/>
  <c r="AC184" i="1"/>
  <c r="AA184" i="1"/>
  <c r="W184" i="1"/>
  <c r="U184" i="1"/>
  <c r="S184" i="1"/>
  <c r="Q184" i="1"/>
  <c r="O184" i="1"/>
  <c r="CO183" i="1"/>
  <c r="CN183" i="1"/>
  <c r="CL183" i="1"/>
  <c r="CP183" i="1" s="1"/>
  <c r="CI183" i="1"/>
  <c r="CG183" i="1"/>
  <c r="CE183" i="1"/>
  <c r="CC183" i="1"/>
  <c r="CA183" i="1"/>
  <c r="BY183" i="1"/>
  <c r="BW183" i="1"/>
  <c r="BU183" i="1"/>
  <c r="BS183" i="1"/>
  <c r="BQ183" i="1"/>
  <c r="BO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K183" i="1"/>
  <c r="AI183" i="1"/>
  <c r="AG183" i="1"/>
  <c r="AE183" i="1"/>
  <c r="AC183" i="1"/>
  <c r="AA183" i="1"/>
  <c r="W183" i="1"/>
  <c r="U183" i="1"/>
  <c r="S183" i="1"/>
  <c r="Q183" i="1"/>
  <c r="O183" i="1"/>
  <c r="CO182" i="1"/>
  <c r="CN182" i="1"/>
  <c r="CL182" i="1"/>
  <c r="CP182" i="1" s="1"/>
  <c r="CI182" i="1"/>
  <c r="CG182" i="1"/>
  <c r="CE182" i="1"/>
  <c r="CC182" i="1"/>
  <c r="CA182" i="1"/>
  <c r="BY182" i="1"/>
  <c r="BW182" i="1"/>
  <c r="BU182" i="1"/>
  <c r="BS182" i="1"/>
  <c r="BQ182" i="1"/>
  <c r="BO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K182" i="1"/>
  <c r="AI182" i="1"/>
  <c r="AG182" i="1"/>
  <c r="AE182" i="1"/>
  <c r="AC182" i="1"/>
  <c r="AA182" i="1"/>
  <c r="W182" i="1"/>
  <c r="U182" i="1"/>
  <c r="S182" i="1"/>
  <c r="Q182" i="1"/>
  <c r="O182" i="1"/>
  <c r="CO181" i="1"/>
  <c r="CN181" i="1"/>
  <c r="CL181" i="1"/>
  <c r="CP181" i="1" s="1"/>
  <c r="CI181" i="1"/>
  <c r="CG181" i="1"/>
  <c r="CE181" i="1"/>
  <c r="CC181" i="1"/>
  <c r="CA181" i="1"/>
  <c r="BY181" i="1"/>
  <c r="BW181" i="1"/>
  <c r="BU181" i="1"/>
  <c r="BS181" i="1"/>
  <c r="BQ181" i="1"/>
  <c r="BO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K181" i="1"/>
  <c r="AI181" i="1"/>
  <c r="AG181" i="1"/>
  <c r="AE181" i="1"/>
  <c r="AC181" i="1"/>
  <c r="AA181" i="1"/>
  <c r="W181" i="1"/>
  <c r="U181" i="1"/>
  <c r="S181" i="1"/>
  <c r="Q181" i="1"/>
  <c r="O181" i="1"/>
  <c r="CO180" i="1"/>
  <c r="CN180" i="1"/>
  <c r="CN178" i="1" s="1"/>
  <c r="CL180" i="1"/>
  <c r="CI180" i="1"/>
  <c r="CG180" i="1"/>
  <c r="CE180" i="1"/>
  <c r="CC180" i="1"/>
  <c r="CA180" i="1"/>
  <c r="BY180" i="1"/>
  <c r="BW180" i="1"/>
  <c r="BU180" i="1"/>
  <c r="BS180" i="1"/>
  <c r="BQ180" i="1"/>
  <c r="BO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K180" i="1"/>
  <c r="AI180" i="1"/>
  <c r="AG180" i="1"/>
  <c r="AE180" i="1"/>
  <c r="AC180" i="1"/>
  <c r="AA180" i="1"/>
  <c r="W180" i="1"/>
  <c r="U180" i="1"/>
  <c r="S180" i="1"/>
  <c r="Q180" i="1"/>
  <c r="O180" i="1"/>
  <c r="CO179" i="1"/>
  <c r="CN179" i="1"/>
  <c r="CL179" i="1"/>
  <c r="CP179" i="1" s="1"/>
  <c r="CI179" i="1"/>
  <c r="CG179" i="1"/>
  <c r="CE179" i="1"/>
  <c r="CC179" i="1"/>
  <c r="CA179" i="1"/>
  <c r="BY179" i="1"/>
  <c r="BW179" i="1"/>
  <c r="BU179" i="1"/>
  <c r="BS179" i="1"/>
  <c r="BQ179" i="1"/>
  <c r="BO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K179" i="1"/>
  <c r="AI179" i="1"/>
  <c r="AG179" i="1"/>
  <c r="AE179" i="1"/>
  <c r="AC179" i="1"/>
  <c r="AA179" i="1"/>
  <c r="W179" i="1"/>
  <c r="U179" i="1"/>
  <c r="S179" i="1"/>
  <c r="Q179" i="1"/>
  <c r="O179" i="1"/>
  <c r="CK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M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M178" i="1"/>
  <c r="AL178" i="1"/>
  <c r="AJ178" i="1"/>
  <c r="AH178" i="1"/>
  <c r="AF178" i="1"/>
  <c r="AD178" i="1"/>
  <c r="AB178" i="1"/>
  <c r="Z178" i="1"/>
  <c r="Y178" i="1"/>
  <c r="X178" i="1"/>
  <c r="V178" i="1"/>
  <c r="T178" i="1"/>
  <c r="R178" i="1"/>
  <c r="P178" i="1"/>
  <c r="N178" i="1"/>
  <c r="CO177" i="1"/>
  <c r="CN177" i="1"/>
  <c r="CL177" i="1"/>
  <c r="CI177" i="1"/>
  <c r="CG177" i="1"/>
  <c r="CE177" i="1"/>
  <c r="CC177" i="1"/>
  <c r="CA177" i="1"/>
  <c r="BY177" i="1"/>
  <c r="BW177" i="1"/>
  <c r="BU177" i="1"/>
  <c r="BS177" i="1"/>
  <c r="BQ177" i="1"/>
  <c r="BO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I177" i="1"/>
  <c r="AG177" i="1"/>
  <c r="AE177" i="1"/>
  <c r="AC177" i="1"/>
  <c r="AA177" i="1"/>
  <c r="W177" i="1"/>
  <c r="U177" i="1"/>
  <c r="S177" i="1"/>
  <c r="Q177" i="1"/>
  <c r="O177" i="1"/>
  <c r="CO176" i="1"/>
  <c r="CN176" i="1"/>
  <c r="CL176" i="1"/>
  <c r="CI176" i="1"/>
  <c r="CG176" i="1"/>
  <c r="CE176" i="1"/>
  <c r="CC176" i="1"/>
  <c r="CA176" i="1"/>
  <c r="BY176" i="1"/>
  <c r="BW176" i="1"/>
  <c r="BU176" i="1"/>
  <c r="BS176" i="1"/>
  <c r="BQ176" i="1"/>
  <c r="BO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K176" i="1"/>
  <c r="AI176" i="1"/>
  <c r="AG176" i="1"/>
  <c r="AE176" i="1"/>
  <c r="AC176" i="1"/>
  <c r="AA176" i="1"/>
  <c r="W176" i="1"/>
  <c r="U176" i="1"/>
  <c r="S176" i="1"/>
  <c r="Q176" i="1"/>
  <c r="O176" i="1"/>
  <c r="CO175" i="1"/>
  <c r="CN175" i="1"/>
  <c r="CL175" i="1"/>
  <c r="CI175" i="1"/>
  <c r="CG175" i="1"/>
  <c r="CE175" i="1"/>
  <c r="CC175" i="1"/>
  <c r="CA175" i="1"/>
  <c r="BY175" i="1"/>
  <c r="BW175" i="1"/>
  <c r="BU175" i="1"/>
  <c r="BS175" i="1"/>
  <c r="BQ175" i="1"/>
  <c r="BO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K175" i="1"/>
  <c r="AI175" i="1"/>
  <c r="AG175" i="1"/>
  <c r="AE175" i="1"/>
  <c r="AC175" i="1"/>
  <c r="AA175" i="1"/>
  <c r="W175" i="1"/>
  <c r="U175" i="1"/>
  <c r="S175" i="1"/>
  <c r="Q175" i="1"/>
  <c r="O175" i="1"/>
  <c r="CO174" i="1"/>
  <c r="CO173" i="1" s="1"/>
  <c r="CN174" i="1"/>
  <c r="CL174" i="1"/>
  <c r="CP174" i="1" s="1"/>
  <c r="CI174" i="1"/>
  <c r="CG174" i="1"/>
  <c r="CE174" i="1"/>
  <c r="CC174" i="1"/>
  <c r="CA174" i="1"/>
  <c r="BY174" i="1"/>
  <c r="BW174" i="1"/>
  <c r="BU174" i="1"/>
  <c r="BS174" i="1"/>
  <c r="BQ174" i="1"/>
  <c r="BO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K174" i="1"/>
  <c r="AI174" i="1"/>
  <c r="AG174" i="1"/>
  <c r="AE174" i="1"/>
  <c r="AC174" i="1"/>
  <c r="AA174" i="1"/>
  <c r="W174" i="1"/>
  <c r="U174" i="1"/>
  <c r="S174" i="1"/>
  <c r="Q174" i="1"/>
  <c r="O174" i="1"/>
  <c r="CK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M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M173" i="1"/>
  <c r="AL173" i="1"/>
  <c r="AJ173" i="1"/>
  <c r="AH173" i="1"/>
  <c r="AF173" i="1"/>
  <c r="AD173" i="1"/>
  <c r="AB173" i="1"/>
  <c r="Z173" i="1"/>
  <c r="Y173" i="1"/>
  <c r="X173" i="1"/>
  <c r="V173" i="1"/>
  <c r="T173" i="1"/>
  <c r="R173" i="1"/>
  <c r="P173" i="1"/>
  <c r="N173" i="1"/>
  <c r="CO172" i="1"/>
  <c r="CN172" i="1"/>
  <c r="CN171" i="1" s="1"/>
  <c r="CL172" i="1"/>
  <c r="CI172" i="1"/>
  <c r="CI171" i="1" s="1"/>
  <c r="CG172" i="1"/>
  <c r="CG171" i="1" s="1"/>
  <c r="CE172" i="1"/>
  <c r="CE171" i="1" s="1"/>
  <c r="CC172" i="1"/>
  <c r="CC171" i="1" s="1"/>
  <c r="CA172" i="1"/>
  <c r="CA171" i="1" s="1"/>
  <c r="BY172" i="1"/>
  <c r="BY171" i="1" s="1"/>
  <c r="BW172" i="1"/>
  <c r="BW171" i="1" s="1"/>
  <c r="BU172" i="1"/>
  <c r="BU171" i="1" s="1"/>
  <c r="BS172" i="1"/>
  <c r="BS171" i="1" s="1"/>
  <c r="BQ172" i="1"/>
  <c r="BQ171" i="1" s="1"/>
  <c r="BO172" i="1"/>
  <c r="BO171" i="1" s="1"/>
  <c r="BK172" i="1"/>
  <c r="BK171" i="1" s="1"/>
  <c r="BI172" i="1"/>
  <c r="BI171" i="1" s="1"/>
  <c r="BG172" i="1"/>
  <c r="BG171" i="1" s="1"/>
  <c r="BE172" i="1"/>
  <c r="BE171" i="1" s="1"/>
  <c r="BC172" i="1"/>
  <c r="BC171" i="1" s="1"/>
  <c r="BA172" i="1"/>
  <c r="BA171" i="1" s="1"/>
  <c r="AY172" i="1"/>
  <c r="AY171" i="1" s="1"/>
  <c r="AW172" i="1"/>
  <c r="AW171" i="1" s="1"/>
  <c r="AU172" i="1"/>
  <c r="AU171" i="1" s="1"/>
  <c r="AS172" i="1"/>
  <c r="AS171" i="1" s="1"/>
  <c r="AQ172" i="1"/>
  <c r="AQ171" i="1" s="1"/>
  <c r="AO172" i="1"/>
  <c r="AO171" i="1" s="1"/>
  <c r="AK172" i="1"/>
  <c r="AK171" i="1" s="1"/>
  <c r="AI172" i="1"/>
  <c r="AI171" i="1" s="1"/>
  <c r="AG172" i="1"/>
  <c r="AG171" i="1" s="1"/>
  <c r="AE172" i="1"/>
  <c r="AE171" i="1" s="1"/>
  <c r="AC172" i="1"/>
  <c r="AC171" i="1" s="1"/>
  <c r="AA172" i="1"/>
  <c r="AA171" i="1" s="1"/>
  <c r="W172" i="1"/>
  <c r="W171" i="1" s="1"/>
  <c r="U172" i="1"/>
  <c r="U171" i="1" s="1"/>
  <c r="S172" i="1"/>
  <c r="S171" i="1" s="1"/>
  <c r="Q172" i="1"/>
  <c r="Q171" i="1" s="1"/>
  <c r="O172" i="1"/>
  <c r="CO171" i="1"/>
  <c r="CK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M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M171" i="1"/>
  <c r="AL171" i="1"/>
  <c r="AJ171" i="1"/>
  <c r="AH171" i="1"/>
  <c r="AF171" i="1"/>
  <c r="AD171" i="1"/>
  <c r="AB171" i="1"/>
  <c r="Z171" i="1"/>
  <c r="Y171" i="1"/>
  <c r="X171" i="1"/>
  <c r="V171" i="1"/>
  <c r="T171" i="1"/>
  <c r="R171" i="1"/>
  <c r="P171" i="1"/>
  <c r="N171" i="1"/>
  <c r="CO170" i="1"/>
  <c r="CO169" i="1" s="1"/>
  <c r="CN170" i="1"/>
  <c r="CN169" i="1" s="1"/>
  <c r="CL170" i="1"/>
  <c r="CL169" i="1" s="1"/>
  <c r="CI170" i="1"/>
  <c r="CI169" i="1" s="1"/>
  <c r="CG170" i="1"/>
  <c r="CG169" i="1" s="1"/>
  <c r="CE170" i="1"/>
  <c r="CE169" i="1" s="1"/>
  <c r="CC170" i="1"/>
  <c r="CC169" i="1" s="1"/>
  <c r="CA170" i="1"/>
  <c r="CA169" i="1" s="1"/>
  <c r="BY170" i="1"/>
  <c r="BY169" i="1" s="1"/>
  <c r="BW170" i="1"/>
  <c r="BU170" i="1"/>
  <c r="BU169" i="1" s="1"/>
  <c r="BS170" i="1"/>
  <c r="BS169" i="1" s="1"/>
  <c r="BQ170" i="1"/>
  <c r="BQ169" i="1" s="1"/>
  <c r="BO170" i="1"/>
  <c r="BO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BA169" i="1" s="1"/>
  <c r="AY170" i="1"/>
  <c r="AY169" i="1" s="1"/>
  <c r="AW170" i="1"/>
  <c r="AW169" i="1" s="1"/>
  <c r="AU170" i="1"/>
  <c r="AU169" i="1" s="1"/>
  <c r="AS170" i="1"/>
  <c r="AS169" i="1" s="1"/>
  <c r="AQ170" i="1"/>
  <c r="AQ169" i="1" s="1"/>
  <c r="AO170" i="1"/>
  <c r="AO169" i="1" s="1"/>
  <c r="AK170" i="1"/>
  <c r="AK169" i="1" s="1"/>
  <c r="AI170" i="1"/>
  <c r="AI169" i="1" s="1"/>
  <c r="AG170" i="1"/>
  <c r="AG169" i="1" s="1"/>
  <c r="AE170" i="1"/>
  <c r="AE169" i="1" s="1"/>
  <c r="AC170" i="1"/>
  <c r="AC169" i="1" s="1"/>
  <c r="AA170" i="1"/>
  <c r="AA169" i="1" s="1"/>
  <c r="W170" i="1"/>
  <c r="W169" i="1" s="1"/>
  <c r="U170" i="1"/>
  <c r="U169" i="1" s="1"/>
  <c r="S170" i="1"/>
  <c r="S169" i="1" s="1"/>
  <c r="Q170" i="1"/>
  <c r="Q169" i="1" s="1"/>
  <c r="O170" i="1"/>
  <c r="O169" i="1" s="1"/>
  <c r="CK169" i="1"/>
  <c r="CJ169" i="1"/>
  <c r="CH169" i="1"/>
  <c r="CF169" i="1"/>
  <c r="CD169" i="1"/>
  <c r="CB169" i="1"/>
  <c r="BZ169" i="1"/>
  <c r="BX169" i="1"/>
  <c r="BW169" i="1"/>
  <c r="BV169" i="1"/>
  <c r="BT169" i="1"/>
  <c r="BR169" i="1"/>
  <c r="BP169" i="1"/>
  <c r="BN169" i="1"/>
  <c r="BM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M169" i="1"/>
  <c r="AL169" i="1"/>
  <c r="AJ169" i="1"/>
  <c r="AH169" i="1"/>
  <c r="AF169" i="1"/>
  <c r="AD169" i="1"/>
  <c r="AB169" i="1"/>
  <c r="Z169" i="1"/>
  <c r="Y169" i="1"/>
  <c r="X169" i="1"/>
  <c r="V169" i="1"/>
  <c r="T169" i="1"/>
  <c r="R169" i="1"/>
  <c r="P169" i="1"/>
  <c r="N169" i="1"/>
  <c r="CO168" i="1"/>
  <c r="CO167" i="1" s="1"/>
  <c r="CN168" i="1"/>
  <c r="CL168" i="1"/>
  <c r="CP168" i="1" s="1"/>
  <c r="CP167" i="1" s="1"/>
  <c r="CI168" i="1"/>
  <c r="CI167" i="1" s="1"/>
  <c r="CG168" i="1"/>
  <c r="CG167" i="1" s="1"/>
  <c r="CE168" i="1"/>
  <c r="CE167" i="1" s="1"/>
  <c r="CC168" i="1"/>
  <c r="CC167" i="1" s="1"/>
  <c r="CA168" i="1"/>
  <c r="CA167" i="1" s="1"/>
  <c r="BY168" i="1"/>
  <c r="BY167" i="1" s="1"/>
  <c r="BW168" i="1"/>
  <c r="BW167" i="1" s="1"/>
  <c r="BU168" i="1"/>
  <c r="BU167" i="1" s="1"/>
  <c r="BS168" i="1"/>
  <c r="BS167" i="1" s="1"/>
  <c r="BQ168" i="1"/>
  <c r="BQ167" i="1" s="1"/>
  <c r="BO168" i="1"/>
  <c r="BO167" i="1" s="1"/>
  <c r="BK168" i="1"/>
  <c r="BK167" i="1" s="1"/>
  <c r="BI168" i="1"/>
  <c r="BI167" i="1" s="1"/>
  <c r="BG168" i="1"/>
  <c r="BG167" i="1" s="1"/>
  <c r="BE168" i="1"/>
  <c r="BE167" i="1" s="1"/>
  <c r="BC168" i="1"/>
  <c r="BC167" i="1" s="1"/>
  <c r="BA168" i="1"/>
  <c r="BA167" i="1" s="1"/>
  <c r="AY168" i="1"/>
  <c r="AY167" i="1" s="1"/>
  <c r="AW168" i="1"/>
  <c r="AW167" i="1" s="1"/>
  <c r="AU168" i="1"/>
  <c r="AU167" i="1" s="1"/>
  <c r="AS168" i="1"/>
  <c r="AS167" i="1" s="1"/>
  <c r="AQ168" i="1"/>
  <c r="AQ167" i="1" s="1"/>
  <c r="AO168" i="1"/>
  <c r="AO167" i="1" s="1"/>
  <c r="AK168" i="1"/>
  <c r="AK167" i="1" s="1"/>
  <c r="AI168" i="1"/>
  <c r="AI167" i="1" s="1"/>
  <c r="AG168" i="1"/>
  <c r="AG167" i="1" s="1"/>
  <c r="AE168" i="1"/>
  <c r="AE167" i="1" s="1"/>
  <c r="AC168" i="1"/>
  <c r="AA168" i="1"/>
  <c r="AA167" i="1" s="1"/>
  <c r="W168" i="1"/>
  <c r="W167" i="1" s="1"/>
  <c r="U168" i="1"/>
  <c r="U167" i="1" s="1"/>
  <c r="S168" i="1"/>
  <c r="S167" i="1" s="1"/>
  <c r="Q168" i="1"/>
  <c r="O168" i="1"/>
  <c r="O167" i="1" s="1"/>
  <c r="CN167" i="1"/>
  <c r="CL167" i="1"/>
  <c r="CK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M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M167" i="1"/>
  <c r="AL167" i="1"/>
  <c r="AJ167" i="1"/>
  <c r="AH167" i="1"/>
  <c r="AF167" i="1"/>
  <c r="AD167" i="1"/>
  <c r="AC167" i="1"/>
  <c r="AB167" i="1"/>
  <c r="Z167" i="1"/>
  <c r="Y167" i="1"/>
  <c r="X167" i="1"/>
  <c r="V167" i="1"/>
  <c r="T167" i="1"/>
  <c r="R167" i="1"/>
  <c r="P167" i="1"/>
  <c r="N167" i="1"/>
  <c r="CO166" i="1"/>
  <c r="CN166" i="1"/>
  <c r="CL166" i="1"/>
  <c r="CK166" i="1"/>
  <c r="CK163" i="1" s="1"/>
  <c r="CI166" i="1"/>
  <c r="CG166" i="1"/>
  <c r="CE166" i="1"/>
  <c r="CC166" i="1"/>
  <c r="CA166" i="1"/>
  <c r="BY166" i="1"/>
  <c r="BW166" i="1"/>
  <c r="BU166" i="1"/>
  <c r="BS166" i="1"/>
  <c r="BQ166" i="1"/>
  <c r="BO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K166" i="1"/>
  <c r="AI166" i="1"/>
  <c r="AG166" i="1"/>
  <c r="AE166" i="1"/>
  <c r="AC166" i="1"/>
  <c r="AA166" i="1"/>
  <c r="W166" i="1"/>
  <c r="U166" i="1"/>
  <c r="S166" i="1"/>
  <c r="Q166" i="1"/>
  <c r="O166" i="1"/>
  <c r="CO165" i="1"/>
  <c r="CN165" i="1"/>
  <c r="CL165" i="1"/>
  <c r="CI165" i="1"/>
  <c r="CG165" i="1"/>
  <c r="CE165" i="1"/>
  <c r="CC165" i="1"/>
  <c r="CA165" i="1"/>
  <c r="BY165" i="1"/>
  <c r="BW165" i="1"/>
  <c r="BU165" i="1"/>
  <c r="BS165" i="1"/>
  <c r="BQ165" i="1"/>
  <c r="BO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K165" i="1"/>
  <c r="AI165" i="1"/>
  <c r="AG165" i="1"/>
  <c r="AE165" i="1"/>
  <c r="AC165" i="1"/>
  <c r="AA165" i="1"/>
  <c r="W165" i="1"/>
  <c r="U165" i="1"/>
  <c r="S165" i="1"/>
  <c r="Q165" i="1"/>
  <c r="O165" i="1"/>
  <c r="CO164" i="1"/>
  <c r="CN164" i="1"/>
  <c r="CL164" i="1"/>
  <c r="CP164" i="1" s="1"/>
  <c r="CI164" i="1"/>
  <c r="CG164" i="1"/>
  <c r="CE164" i="1"/>
  <c r="CC164" i="1"/>
  <c r="CA164" i="1"/>
  <c r="BY164" i="1"/>
  <c r="BW164" i="1"/>
  <c r="BU164" i="1"/>
  <c r="BS164" i="1"/>
  <c r="BQ164" i="1"/>
  <c r="BO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K164" i="1"/>
  <c r="AI164" i="1"/>
  <c r="AG164" i="1"/>
  <c r="AE164" i="1"/>
  <c r="AC164" i="1"/>
  <c r="AA164" i="1"/>
  <c r="W164" i="1"/>
  <c r="U164" i="1"/>
  <c r="S164" i="1"/>
  <c r="Q164" i="1"/>
  <c r="O164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M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M163" i="1"/>
  <c r="AL163" i="1"/>
  <c r="AJ163" i="1"/>
  <c r="AH163" i="1"/>
  <c r="AF163" i="1"/>
  <c r="AD163" i="1"/>
  <c r="AB163" i="1"/>
  <c r="Z163" i="1"/>
  <c r="Y163" i="1"/>
  <c r="X163" i="1"/>
  <c r="V163" i="1"/>
  <c r="T163" i="1"/>
  <c r="R163" i="1"/>
  <c r="P163" i="1"/>
  <c r="N163" i="1"/>
  <c r="CO162" i="1"/>
  <c r="CO161" i="1" s="1"/>
  <c r="CN162" i="1"/>
  <c r="CL162" i="1"/>
  <c r="CL161" i="1" s="1"/>
  <c r="CI162" i="1"/>
  <c r="CG162" i="1"/>
  <c r="CG161" i="1" s="1"/>
  <c r="CE162" i="1"/>
  <c r="CE161" i="1" s="1"/>
  <c r="CC162" i="1"/>
  <c r="CC161" i="1" s="1"/>
  <c r="CA162" i="1"/>
  <c r="CA161" i="1" s="1"/>
  <c r="BY162" i="1"/>
  <c r="BY161" i="1" s="1"/>
  <c r="BW162" i="1"/>
  <c r="BW161" i="1" s="1"/>
  <c r="BU162" i="1"/>
  <c r="BU161" i="1" s="1"/>
  <c r="BS162" i="1"/>
  <c r="BS161" i="1" s="1"/>
  <c r="BQ162" i="1"/>
  <c r="BQ161" i="1" s="1"/>
  <c r="BO162" i="1"/>
  <c r="BO161" i="1" s="1"/>
  <c r="BK162" i="1"/>
  <c r="BK161" i="1" s="1"/>
  <c r="BI162" i="1"/>
  <c r="BI161" i="1" s="1"/>
  <c r="BG162" i="1"/>
  <c r="BG161" i="1" s="1"/>
  <c r="BE162" i="1"/>
  <c r="BE161" i="1" s="1"/>
  <c r="BC162" i="1"/>
  <c r="BC161" i="1" s="1"/>
  <c r="BA162" i="1"/>
  <c r="BA161" i="1" s="1"/>
  <c r="AY162" i="1"/>
  <c r="AY161" i="1" s="1"/>
  <c r="AW162" i="1"/>
  <c r="AW161" i="1" s="1"/>
  <c r="AU162" i="1"/>
  <c r="AU161" i="1" s="1"/>
  <c r="AS162" i="1"/>
  <c r="AS161" i="1" s="1"/>
  <c r="AQ162" i="1"/>
  <c r="AQ161" i="1" s="1"/>
  <c r="AO162" i="1"/>
  <c r="AO161" i="1" s="1"/>
  <c r="AK162" i="1"/>
  <c r="AK161" i="1" s="1"/>
  <c r="AI162" i="1"/>
  <c r="AI161" i="1" s="1"/>
  <c r="AG162" i="1"/>
  <c r="AG161" i="1" s="1"/>
  <c r="AE162" i="1"/>
  <c r="AE161" i="1" s="1"/>
  <c r="AC162" i="1"/>
  <c r="AC161" i="1" s="1"/>
  <c r="AA162" i="1"/>
  <c r="AA161" i="1" s="1"/>
  <c r="W162" i="1"/>
  <c r="W161" i="1" s="1"/>
  <c r="U162" i="1"/>
  <c r="U161" i="1" s="1"/>
  <c r="S162" i="1"/>
  <c r="S161" i="1" s="1"/>
  <c r="Q162" i="1"/>
  <c r="O162" i="1"/>
  <c r="O161" i="1" s="1"/>
  <c r="CK161" i="1"/>
  <c r="CJ161" i="1"/>
  <c r="CI161" i="1"/>
  <c r="CH161" i="1"/>
  <c r="CF161" i="1"/>
  <c r="CD161" i="1"/>
  <c r="CB161" i="1"/>
  <c r="BZ161" i="1"/>
  <c r="BX161" i="1"/>
  <c r="BV161" i="1"/>
  <c r="BT161" i="1"/>
  <c r="BR161" i="1"/>
  <c r="BP161" i="1"/>
  <c r="BN161" i="1"/>
  <c r="BM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M161" i="1"/>
  <c r="AL161" i="1"/>
  <c r="AJ161" i="1"/>
  <c r="AH161" i="1"/>
  <c r="AF161" i="1"/>
  <c r="AD161" i="1"/>
  <c r="AB161" i="1"/>
  <c r="Z161" i="1"/>
  <c r="Y161" i="1"/>
  <c r="X161" i="1"/>
  <c r="V161" i="1"/>
  <c r="T161" i="1"/>
  <c r="R161" i="1"/>
  <c r="P161" i="1"/>
  <c r="N161" i="1"/>
  <c r="CO160" i="1"/>
  <c r="CN160" i="1"/>
  <c r="CN159" i="1" s="1"/>
  <c r="CL160" i="1"/>
  <c r="CL159" i="1" s="1"/>
  <c r="CI160" i="1"/>
  <c r="CI159" i="1" s="1"/>
  <c r="CG160" i="1"/>
  <c r="CG159" i="1" s="1"/>
  <c r="CE160" i="1"/>
  <c r="CE159" i="1" s="1"/>
  <c r="CC160" i="1"/>
  <c r="CC159" i="1" s="1"/>
  <c r="CA160" i="1"/>
  <c r="CA159" i="1" s="1"/>
  <c r="BY160" i="1"/>
  <c r="BY159" i="1" s="1"/>
  <c r="BW160" i="1"/>
  <c r="BW159" i="1" s="1"/>
  <c r="BU160" i="1"/>
  <c r="BU159" i="1" s="1"/>
  <c r="BS160" i="1"/>
  <c r="BS159" i="1" s="1"/>
  <c r="BQ160" i="1"/>
  <c r="BQ159" i="1" s="1"/>
  <c r="BO160" i="1"/>
  <c r="BO159" i="1" s="1"/>
  <c r="BK160" i="1"/>
  <c r="BK159" i="1" s="1"/>
  <c r="BI160" i="1"/>
  <c r="BI159" i="1" s="1"/>
  <c r="BG160" i="1"/>
  <c r="BG159" i="1" s="1"/>
  <c r="BE160" i="1"/>
  <c r="BE159" i="1" s="1"/>
  <c r="BC160" i="1"/>
  <c r="BC159" i="1" s="1"/>
  <c r="BA160" i="1"/>
  <c r="BA159" i="1" s="1"/>
  <c r="AY160" i="1"/>
  <c r="AY159" i="1" s="1"/>
  <c r="AW160" i="1"/>
  <c r="AW159" i="1" s="1"/>
  <c r="AU160" i="1"/>
  <c r="AU159" i="1" s="1"/>
  <c r="AS160" i="1"/>
  <c r="AS159" i="1" s="1"/>
  <c r="AQ160" i="1"/>
  <c r="AQ159" i="1" s="1"/>
  <c r="AO160" i="1"/>
  <c r="AO159" i="1" s="1"/>
  <c r="AK160" i="1"/>
  <c r="AK159" i="1" s="1"/>
  <c r="AI160" i="1"/>
  <c r="AI159" i="1" s="1"/>
  <c r="AG160" i="1"/>
  <c r="AG159" i="1" s="1"/>
  <c r="AE160" i="1"/>
  <c r="AE159" i="1" s="1"/>
  <c r="AC160" i="1"/>
  <c r="AC159" i="1" s="1"/>
  <c r="AA160" i="1"/>
  <c r="W160" i="1"/>
  <c r="W159" i="1" s="1"/>
  <c r="U160" i="1"/>
  <c r="U159" i="1" s="1"/>
  <c r="S160" i="1"/>
  <c r="S159" i="1" s="1"/>
  <c r="Q160" i="1"/>
  <c r="Q159" i="1" s="1"/>
  <c r="O160" i="1"/>
  <c r="O159" i="1" s="1"/>
  <c r="CO159" i="1"/>
  <c r="CK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M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M159" i="1"/>
  <c r="AL159" i="1"/>
  <c r="AJ159" i="1"/>
  <c r="AH159" i="1"/>
  <c r="AF159" i="1"/>
  <c r="AD159" i="1"/>
  <c r="AB159" i="1"/>
  <c r="Z159" i="1"/>
  <c r="Y159" i="1"/>
  <c r="X159" i="1"/>
  <c r="V159" i="1"/>
  <c r="T159" i="1"/>
  <c r="R159" i="1"/>
  <c r="P159" i="1"/>
  <c r="N159" i="1"/>
  <c r="CO158" i="1"/>
  <c r="CN158" i="1"/>
  <c r="CL158" i="1"/>
  <c r="CI158" i="1"/>
  <c r="CG158" i="1"/>
  <c r="CE158" i="1"/>
  <c r="CC158" i="1"/>
  <c r="CA158" i="1"/>
  <c r="BY158" i="1"/>
  <c r="BW158" i="1"/>
  <c r="BU158" i="1"/>
  <c r="BS158" i="1"/>
  <c r="BQ158" i="1"/>
  <c r="BO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C158" i="1"/>
  <c r="AA158" i="1"/>
  <c r="W158" i="1"/>
  <c r="U158" i="1"/>
  <c r="S158" i="1"/>
  <c r="Q158" i="1"/>
  <c r="O158" i="1"/>
  <c r="CO157" i="1"/>
  <c r="CN157" i="1"/>
  <c r="CL157" i="1"/>
  <c r="CI157" i="1"/>
  <c r="CG157" i="1"/>
  <c r="CE157" i="1"/>
  <c r="CC157" i="1"/>
  <c r="CA157" i="1"/>
  <c r="BY157" i="1"/>
  <c r="BW157" i="1"/>
  <c r="BU157" i="1"/>
  <c r="BS157" i="1"/>
  <c r="BQ157" i="1"/>
  <c r="BO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C157" i="1"/>
  <c r="AA157" i="1"/>
  <c r="W157" i="1"/>
  <c r="U157" i="1"/>
  <c r="S157" i="1"/>
  <c r="Q157" i="1"/>
  <c r="O157" i="1"/>
  <c r="CK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M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M156" i="1"/>
  <c r="AL156" i="1"/>
  <c r="AJ156" i="1"/>
  <c r="AH156" i="1"/>
  <c r="AF156" i="1"/>
  <c r="AD156" i="1"/>
  <c r="AB156" i="1"/>
  <c r="Z156" i="1"/>
  <c r="Y156" i="1"/>
  <c r="X156" i="1"/>
  <c r="V156" i="1"/>
  <c r="T156" i="1"/>
  <c r="R156" i="1"/>
  <c r="P156" i="1"/>
  <c r="N156" i="1"/>
  <c r="CL155" i="1"/>
  <c r="CE155" i="1"/>
  <c r="CC155" i="1"/>
  <c r="CA155" i="1"/>
  <c r="BY155" i="1"/>
  <c r="BW155" i="1"/>
  <c r="BU155" i="1"/>
  <c r="BS155" i="1"/>
  <c r="BO155" i="1"/>
  <c r="BK155" i="1"/>
  <c r="BI155" i="1"/>
  <c r="BG155" i="1"/>
  <c r="BE155" i="1"/>
  <c r="BC155" i="1"/>
  <c r="BA155" i="1"/>
  <c r="AW155" i="1"/>
  <c r="AU155" i="1"/>
  <c r="AS155" i="1"/>
  <c r="AQ155" i="1"/>
  <c r="AO155" i="1"/>
  <c r="AK155" i="1"/>
  <c r="AI155" i="1"/>
  <c r="AG155" i="1"/>
  <c r="AE155" i="1"/>
  <c r="AC155" i="1"/>
  <c r="Y155" i="1"/>
  <c r="W155" i="1"/>
  <c r="U155" i="1"/>
  <c r="S155" i="1"/>
  <c r="Q155" i="1"/>
  <c r="O155" i="1"/>
  <c r="CO154" i="1"/>
  <c r="CN154" i="1"/>
  <c r="CL154" i="1"/>
  <c r="CE154" i="1"/>
  <c r="CC154" i="1"/>
  <c r="CA154" i="1"/>
  <c r="BY154" i="1"/>
  <c r="BW154" i="1"/>
  <c r="BU154" i="1"/>
  <c r="BS154" i="1"/>
  <c r="BO154" i="1"/>
  <c r="BK154" i="1"/>
  <c r="BI154" i="1"/>
  <c r="BG154" i="1"/>
  <c r="BE154" i="1"/>
  <c r="BC154" i="1"/>
  <c r="BA154" i="1"/>
  <c r="AW154" i="1"/>
  <c r="AU154" i="1"/>
  <c r="AS154" i="1"/>
  <c r="AQ154" i="1"/>
  <c r="AO154" i="1"/>
  <c r="AK154" i="1"/>
  <c r="AI154" i="1"/>
  <c r="AG154" i="1"/>
  <c r="AE154" i="1"/>
  <c r="AC154" i="1"/>
  <c r="Y154" i="1"/>
  <c r="W154" i="1"/>
  <c r="U154" i="1"/>
  <c r="S154" i="1"/>
  <c r="Q154" i="1"/>
  <c r="O154" i="1"/>
  <c r="CO153" i="1"/>
  <c r="CN153" i="1"/>
  <c r="CL153" i="1"/>
  <c r="CI153" i="1"/>
  <c r="CG153" i="1"/>
  <c r="CE153" i="1"/>
  <c r="CC153" i="1"/>
  <c r="CA153" i="1"/>
  <c r="BY153" i="1"/>
  <c r="BW153" i="1"/>
  <c r="BU153" i="1"/>
  <c r="BS153" i="1"/>
  <c r="BQ153" i="1"/>
  <c r="BO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C153" i="1"/>
  <c r="AA153" i="1"/>
  <c r="W153" i="1"/>
  <c r="U153" i="1"/>
  <c r="S153" i="1"/>
  <c r="Q153" i="1"/>
  <c r="O153" i="1"/>
  <c r="CO152" i="1"/>
  <c r="CN152" i="1"/>
  <c r="CL152" i="1"/>
  <c r="CP152" i="1" s="1"/>
  <c r="CI152" i="1"/>
  <c r="CG152" i="1"/>
  <c r="CE152" i="1"/>
  <c r="CC152" i="1"/>
  <c r="CA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C152" i="1"/>
  <c r="AA152" i="1"/>
  <c r="W152" i="1"/>
  <c r="U152" i="1"/>
  <c r="S152" i="1"/>
  <c r="Q152" i="1"/>
  <c r="O152" i="1"/>
  <c r="CO151" i="1"/>
  <c r="CN151" i="1"/>
  <c r="CL151" i="1"/>
  <c r="CP151" i="1" s="1"/>
  <c r="CI151" i="1"/>
  <c r="CG151" i="1"/>
  <c r="CE151" i="1"/>
  <c r="CC151" i="1"/>
  <c r="CA151" i="1"/>
  <c r="BY151" i="1"/>
  <c r="BW151" i="1"/>
  <c r="BU151" i="1"/>
  <c r="BS151" i="1"/>
  <c r="BQ151" i="1"/>
  <c r="BO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C151" i="1"/>
  <c r="AA151" i="1"/>
  <c r="W151" i="1"/>
  <c r="U151" i="1"/>
  <c r="S151" i="1"/>
  <c r="Q151" i="1"/>
  <c r="O151" i="1"/>
  <c r="CO150" i="1"/>
  <c r="CN150" i="1"/>
  <c r="CL150" i="1"/>
  <c r="CI150" i="1"/>
  <c r="CG150" i="1"/>
  <c r="CE150" i="1"/>
  <c r="CC150" i="1"/>
  <c r="CA150" i="1"/>
  <c r="BY150" i="1"/>
  <c r="BW150" i="1"/>
  <c r="BU150" i="1"/>
  <c r="BS150" i="1"/>
  <c r="BQ150" i="1"/>
  <c r="BO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C150" i="1"/>
  <c r="AA150" i="1"/>
  <c r="W150" i="1"/>
  <c r="U150" i="1"/>
  <c r="S150" i="1"/>
  <c r="Q150" i="1"/>
  <c r="O150" i="1"/>
  <c r="CO149" i="1"/>
  <c r="CN149" i="1"/>
  <c r="CL149" i="1"/>
  <c r="CI149" i="1"/>
  <c r="CG149" i="1"/>
  <c r="CE149" i="1"/>
  <c r="CC149" i="1"/>
  <c r="CA149" i="1"/>
  <c r="BY149" i="1"/>
  <c r="BW149" i="1"/>
  <c r="BU149" i="1"/>
  <c r="BS149" i="1"/>
  <c r="BQ149" i="1"/>
  <c r="BO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C149" i="1"/>
  <c r="AA149" i="1"/>
  <c r="W149" i="1"/>
  <c r="U149" i="1"/>
  <c r="S149" i="1"/>
  <c r="Q149" i="1"/>
  <c r="O149" i="1"/>
  <c r="CO148" i="1"/>
  <c r="CN148" i="1"/>
  <c r="CL148" i="1"/>
  <c r="CI148" i="1"/>
  <c r="CG148" i="1"/>
  <c r="CE148" i="1"/>
  <c r="CC148" i="1"/>
  <c r="CA148" i="1"/>
  <c r="BY148" i="1"/>
  <c r="BW148" i="1"/>
  <c r="BU148" i="1"/>
  <c r="BS148" i="1"/>
  <c r="BQ148" i="1"/>
  <c r="BO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C148" i="1"/>
  <c r="AA148" i="1"/>
  <c r="W148" i="1"/>
  <c r="U148" i="1"/>
  <c r="S148" i="1"/>
  <c r="Q148" i="1"/>
  <c r="O148" i="1"/>
  <c r="CK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M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M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CO146" i="1"/>
  <c r="CN146" i="1"/>
  <c r="CL146" i="1"/>
  <c r="CE146" i="1"/>
  <c r="CC146" i="1"/>
  <c r="CA146" i="1"/>
  <c r="BY146" i="1"/>
  <c r="BW146" i="1"/>
  <c r="BU146" i="1"/>
  <c r="BS146" i="1"/>
  <c r="BO146" i="1"/>
  <c r="BK146" i="1"/>
  <c r="BI146" i="1"/>
  <c r="BG146" i="1"/>
  <c r="BE146" i="1"/>
  <c r="BC146" i="1"/>
  <c r="BA146" i="1"/>
  <c r="AW146" i="1"/>
  <c r="AU146" i="1"/>
  <c r="AS146" i="1"/>
  <c r="AQ146" i="1"/>
  <c r="AO146" i="1"/>
  <c r="AK146" i="1"/>
  <c r="AI146" i="1"/>
  <c r="AG146" i="1"/>
  <c r="AE146" i="1"/>
  <c r="AC146" i="1"/>
  <c r="Y146" i="1"/>
  <c r="Y140" i="1" s="1"/>
  <c r="W146" i="1"/>
  <c r="U146" i="1"/>
  <c r="S146" i="1"/>
  <c r="Q146" i="1"/>
  <c r="O146" i="1"/>
  <c r="CO145" i="1"/>
  <c r="CN145" i="1"/>
  <c r="CL145" i="1"/>
  <c r="CP145" i="1" s="1"/>
  <c r="CI145" i="1"/>
  <c r="CG145" i="1"/>
  <c r="CE145" i="1"/>
  <c r="CC145" i="1"/>
  <c r="CA145" i="1"/>
  <c r="BY145" i="1"/>
  <c r="BW145" i="1"/>
  <c r="BU145" i="1"/>
  <c r="BS145" i="1"/>
  <c r="BQ145" i="1"/>
  <c r="BO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K145" i="1"/>
  <c r="AI145" i="1"/>
  <c r="AG145" i="1"/>
  <c r="AE145" i="1"/>
  <c r="AC145" i="1"/>
  <c r="AA145" i="1"/>
  <c r="W145" i="1"/>
  <c r="U145" i="1"/>
  <c r="S145" i="1"/>
  <c r="Q145" i="1"/>
  <c r="O145" i="1"/>
  <c r="CO144" i="1"/>
  <c r="CN144" i="1"/>
  <c r="CL144" i="1"/>
  <c r="CI144" i="1"/>
  <c r="CG144" i="1"/>
  <c r="CE144" i="1"/>
  <c r="CC144" i="1"/>
  <c r="CA144" i="1"/>
  <c r="BY144" i="1"/>
  <c r="BW144" i="1"/>
  <c r="BU144" i="1"/>
  <c r="BS144" i="1"/>
  <c r="BQ144" i="1"/>
  <c r="BO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K144" i="1"/>
  <c r="AI144" i="1"/>
  <c r="AG144" i="1"/>
  <c r="AE144" i="1"/>
  <c r="AC144" i="1"/>
  <c r="AA144" i="1"/>
  <c r="W144" i="1"/>
  <c r="U144" i="1"/>
  <c r="S144" i="1"/>
  <c r="Q144" i="1"/>
  <c r="O144" i="1"/>
  <c r="CO143" i="1"/>
  <c r="CN143" i="1"/>
  <c r="CL143" i="1"/>
  <c r="CI143" i="1"/>
  <c r="CG143" i="1"/>
  <c r="CE143" i="1"/>
  <c r="CC143" i="1"/>
  <c r="CA143" i="1"/>
  <c r="BY143" i="1"/>
  <c r="BW143" i="1"/>
  <c r="BU143" i="1"/>
  <c r="BS143" i="1"/>
  <c r="BQ143" i="1"/>
  <c r="BO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K143" i="1"/>
  <c r="AI143" i="1"/>
  <c r="AG143" i="1"/>
  <c r="AE143" i="1"/>
  <c r="AC143" i="1"/>
  <c r="AA143" i="1"/>
  <c r="W143" i="1"/>
  <c r="U143" i="1"/>
  <c r="S143" i="1"/>
  <c r="Q143" i="1"/>
  <c r="O143" i="1"/>
  <c r="CO142" i="1"/>
  <c r="CN142" i="1"/>
  <c r="CL142" i="1"/>
  <c r="CI142" i="1"/>
  <c r="CG142" i="1"/>
  <c r="CE142" i="1"/>
  <c r="CC142" i="1"/>
  <c r="CA142" i="1"/>
  <c r="BY142" i="1"/>
  <c r="BW142" i="1"/>
  <c r="BU142" i="1"/>
  <c r="BS142" i="1"/>
  <c r="BQ142" i="1"/>
  <c r="BO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K142" i="1"/>
  <c r="AI142" i="1"/>
  <c r="AG142" i="1"/>
  <c r="AE142" i="1"/>
  <c r="AC142" i="1"/>
  <c r="AA142" i="1"/>
  <c r="W142" i="1"/>
  <c r="U142" i="1"/>
  <c r="S142" i="1"/>
  <c r="Q142" i="1"/>
  <c r="O142" i="1"/>
  <c r="CO141" i="1"/>
  <c r="CN141" i="1"/>
  <c r="CL141" i="1"/>
  <c r="CI141" i="1"/>
  <c r="CG141" i="1"/>
  <c r="CE141" i="1"/>
  <c r="CC141" i="1"/>
  <c r="CA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K141" i="1"/>
  <c r="AI141" i="1"/>
  <c r="AG141" i="1"/>
  <c r="AE141" i="1"/>
  <c r="AC141" i="1"/>
  <c r="AA141" i="1"/>
  <c r="W141" i="1"/>
  <c r="U141" i="1"/>
  <c r="S141" i="1"/>
  <c r="Q141" i="1"/>
  <c r="O141" i="1"/>
  <c r="CK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M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M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CL139" i="1"/>
  <c r="CE139" i="1"/>
  <c r="CC139" i="1"/>
  <c r="CA139" i="1"/>
  <c r="BY139" i="1"/>
  <c r="BW139" i="1"/>
  <c r="BU139" i="1"/>
  <c r="BS139" i="1"/>
  <c r="BO139" i="1"/>
  <c r="BK139" i="1"/>
  <c r="BI139" i="1"/>
  <c r="BG139" i="1"/>
  <c r="BE139" i="1"/>
  <c r="BC139" i="1"/>
  <c r="BA139" i="1"/>
  <c r="AW139" i="1"/>
  <c r="AU139" i="1"/>
  <c r="AS139" i="1"/>
  <c r="AQ139" i="1"/>
  <c r="AO139" i="1"/>
  <c r="AK139" i="1"/>
  <c r="AI139" i="1"/>
  <c r="AG139" i="1"/>
  <c r="AE139" i="1"/>
  <c r="AC139" i="1"/>
  <c r="Y139" i="1"/>
  <c r="W139" i="1"/>
  <c r="U139" i="1"/>
  <c r="S139" i="1"/>
  <c r="Q139" i="1"/>
  <c r="O139" i="1"/>
  <c r="CL138" i="1"/>
  <c r="CE138" i="1"/>
  <c r="CC138" i="1"/>
  <c r="CA138" i="1"/>
  <c r="BY138" i="1"/>
  <c r="BW138" i="1"/>
  <c r="BU138" i="1"/>
  <c r="BS138" i="1"/>
  <c r="BO138" i="1"/>
  <c r="BK138" i="1"/>
  <c r="BI138" i="1"/>
  <c r="BG138" i="1"/>
  <c r="BE138" i="1"/>
  <c r="BC138" i="1"/>
  <c r="BA138" i="1"/>
  <c r="AW138" i="1"/>
  <c r="AU138" i="1"/>
  <c r="AS138" i="1"/>
  <c r="AQ138" i="1"/>
  <c r="AO138" i="1"/>
  <c r="AK138" i="1"/>
  <c r="AI138" i="1"/>
  <c r="AG138" i="1"/>
  <c r="AE138" i="1"/>
  <c r="AC138" i="1"/>
  <c r="Y138" i="1"/>
  <c r="W138" i="1"/>
  <c r="U138" i="1"/>
  <c r="S138" i="1"/>
  <c r="Q138" i="1"/>
  <c r="O138" i="1"/>
  <c r="CL137" i="1"/>
  <c r="CE137" i="1"/>
  <c r="CC137" i="1"/>
  <c r="CA137" i="1"/>
  <c r="BY137" i="1"/>
  <c r="BW137" i="1"/>
  <c r="BU137" i="1"/>
  <c r="BS137" i="1"/>
  <c r="BO137" i="1"/>
  <c r="BK137" i="1"/>
  <c r="BI137" i="1"/>
  <c r="BG137" i="1"/>
  <c r="BE137" i="1"/>
  <c r="BC137" i="1"/>
  <c r="BA137" i="1"/>
  <c r="AW137" i="1"/>
  <c r="AU137" i="1"/>
  <c r="AS137" i="1"/>
  <c r="AQ137" i="1"/>
  <c r="AO137" i="1"/>
  <c r="AK137" i="1"/>
  <c r="AI137" i="1"/>
  <c r="AG137" i="1"/>
  <c r="AE137" i="1"/>
  <c r="AC137" i="1"/>
  <c r="Y137" i="1"/>
  <c r="W137" i="1"/>
  <c r="U137" i="1"/>
  <c r="S137" i="1"/>
  <c r="Q137" i="1"/>
  <c r="O137" i="1"/>
  <c r="CO136" i="1"/>
  <c r="CN136" i="1"/>
  <c r="CL136" i="1"/>
  <c r="CE136" i="1"/>
  <c r="CC136" i="1"/>
  <c r="CA136" i="1"/>
  <c r="BY136" i="1"/>
  <c r="BW136" i="1"/>
  <c r="BU136" i="1"/>
  <c r="BS136" i="1"/>
  <c r="BO136" i="1"/>
  <c r="BK136" i="1"/>
  <c r="BI136" i="1"/>
  <c r="BG136" i="1"/>
  <c r="BE136" i="1"/>
  <c r="BC136" i="1"/>
  <c r="BA136" i="1"/>
  <c r="AW136" i="1"/>
  <c r="AU136" i="1"/>
  <c r="AS136" i="1"/>
  <c r="AQ136" i="1"/>
  <c r="AO136" i="1"/>
  <c r="AK136" i="1"/>
  <c r="AI136" i="1"/>
  <c r="AG136" i="1"/>
  <c r="AE136" i="1"/>
  <c r="AC136" i="1"/>
  <c r="Y136" i="1"/>
  <c r="W136" i="1"/>
  <c r="U136" i="1"/>
  <c r="S136" i="1"/>
  <c r="Q136" i="1"/>
  <c r="O136" i="1"/>
  <c r="CO135" i="1"/>
  <c r="CN135" i="1"/>
  <c r="CL135" i="1"/>
  <c r="CP135" i="1" s="1"/>
  <c r="CE135" i="1"/>
  <c r="CC135" i="1"/>
  <c r="CA135" i="1"/>
  <c r="BY135" i="1"/>
  <c r="BW135" i="1"/>
  <c r="BU135" i="1"/>
  <c r="BS135" i="1"/>
  <c r="BO135" i="1"/>
  <c r="BK135" i="1"/>
  <c r="BI135" i="1"/>
  <c r="BG135" i="1"/>
  <c r="BE135" i="1"/>
  <c r="BC135" i="1"/>
  <c r="BA135" i="1"/>
  <c r="AW135" i="1"/>
  <c r="AU135" i="1"/>
  <c r="AS135" i="1"/>
  <c r="AQ135" i="1"/>
  <c r="AO135" i="1"/>
  <c r="AK135" i="1"/>
  <c r="AI135" i="1"/>
  <c r="AG135" i="1"/>
  <c r="AE135" i="1"/>
  <c r="AC135" i="1"/>
  <c r="Y135" i="1"/>
  <c r="W135" i="1"/>
  <c r="U135" i="1"/>
  <c r="S135" i="1"/>
  <c r="Q135" i="1"/>
  <c r="O135" i="1"/>
  <c r="CO134" i="1"/>
  <c r="CN134" i="1"/>
  <c r="CL134" i="1"/>
  <c r="CP134" i="1" s="1"/>
  <c r="CE134" i="1"/>
  <c r="CC134" i="1"/>
  <c r="CA134" i="1"/>
  <c r="BY134" i="1"/>
  <c r="BW134" i="1"/>
  <c r="BU134" i="1"/>
  <c r="BS134" i="1"/>
  <c r="BO134" i="1"/>
  <c r="BK134" i="1"/>
  <c r="BI134" i="1"/>
  <c r="BG134" i="1"/>
  <c r="BE134" i="1"/>
  <c r="BC134" i="1"/>
  <c r="BA134" i="1"/>
  <c r="AW134" i="1"/>
  <c r="AU134" i="1"/>
  <c r="AS134" i="1"/>
  <c r="AQ134" i="1"/>
  <c r="AO134" i="1"/>
  <c r="AK134" i="1"/>
  <c r="AI134" i="1"/>
  <c r="AG134" i="1"/>
  <c r="AE134" i="1"/>
  <c r="AC134" i="1"/>
  <c r="Y134" i="1"/>
  <c r="W134" i="1"/>
  <c r="U134" i="1"/>
  <c r="S134" i="1"/>
  <c r="Q134" i="1"/>
  <c r="O134" i="1"/>
  <c r="CO133" i="1"/>
  <c r="CN133" i="1"/>
  <c r="CL133" i="1"/>
  <c r="CE133" i="1"/>
  <c r="CC133" i="1"/>
  <c r="CA133" i="1"/>
  <c r="BY133" i="1"/>
  <c r="BW133" i="1"/>
  <c r="BU133" i="1"/>
  <c r="BS133" i="1"/>
  <c r="BO133" i="1"/>
  <c r="BK133" i="1"/>
  <c r="BI133" i="1"/>
  <c r="BG133" i="1"/>
  <c r="BE133" i="1"/>
  <c r="BC133" i="1"/>
  <c r="BA133" i="1"/>
  <c r="AW133" i="1"/>
  <c r="AU133" i="1"/>
  <c r="AS133" i="1"/>
  <c r="AQ133" i="1"/>
  <c r="AO133" i="1"/>
  <c r="AK133" i="1"/>
  <c r="AI133" i="1"/>
  <c r="AG133" i="1"/>
  <c r="AE133" i="1"/>
  <c r="AC133" i="1"/>
  <c r="Y133" i="1"/>
  <c r="W133" i="1"/>
  <c r="U133" i="1"/>
  <c r="S133" i="1"/>
  <c r="Q133" i="1"/>
  <c r="O133" i="1"/>
  <c r="CO132" i="1"/>
  <c r="CN132" i="1"/>
  <c r="CL132" i="1"/>
  <c r="CP132" i="1" s="1"/>
  <c r="CE132" i="1"/>
  <c r="CC132" i="1"/>
  <c r="CA132" i="1"/>
  <c r="BY132" i="1"/>
  <c r="BW132" i="1"/>
  <c r="BU132" i="1"/>
  <c r="BS132" i="1"/>
  <c r="BO132" i="1"/>
  <c r="BK132" i="1"/>
  <c r="BI132" i="1"/>
  <c r="BG132" i="1"/>
  <c r="BE132" i="1"/>
  <c r="BC132" i="1"/>
  <c r="BA132" i="1"/>
  <c r="AW132" i="1"/>
  <c r="AU132" i="1"/>
  <c r="AS132" i="1"/>
  <c r="AQ132" i="1"/>
  <c r="AO132" i="1"/>
  <c r="AK132" i="1"/>
  <c r="AI132" i="1"/>
  <c r="AG132" i="1"/>
  <c r="AE132" i="1"/>
  <c r="AC132" i="1"/>
  <c r="Y132" i="1"/>
  <c r="W132" i="1"/>
  <c r="U132" i="1"/>
  <c r="S132" i="1"/>
  <c r="Q132" i="1"/>
  <c r="O132" i="1"/>
  <c r="CO131" i="1"/>
  <c r="CN131" i="1"/>
  <c r="CL131" i="1"/>
  <c r="CP131" i="1" s="1"/>
  <c r="CE131" i="1"/>
  <c r="CC131" i="1"/>
  <c r="CA131" i="1"/>
  <c r="BY131" i="1"/>
  <c r="BW131" i="1"/>
  <c r="BU131" i="1"/>
  <c r="BS131" i="1"/>
  <c r="BO131" i="1"/>
  <c r="BK131" i="1"/>
  <c r="BI131" i="1"/>
  <c r="BG131" i="1"/>
  <c r="BE131" i="1"/>
  <c r="BC131" i="1"/>
  <c r="BA131" i="1"/>
  <c r="AW131" i="1"/>
  <c r="AU131" i="1"/>
  <c r="AS131" i="1"/>
  <c r="AQ131" i="1"/>
  <c r="AO131" i="1"/>
  <c r="AK131" i="1"/>
  <c r="AI131" i="1"/>
  <c r="AG131" i="1"/>
  <c r="AE131" i="1"/>
  <c r="AC131" i="1"/>
  <c r="Y131" i="1"/>
  <c r="W131" i="1"/>
  <c r="U131" i="1"/>
  <c r="S131" i="1"/>
  <c r="Q131" i="1"/>
  <c r="O131" i="1"/>
  <c r="CO130" i="1"/>
  <c r="CN130" i="1"/>
  <c r="CL130" i="1"/>
  <c r="CE130" i="1"/>
  <c r="CC130" i="1"/>
  <c r="CA130" i="1"/>
  <c r="BY130" i="1"/>
  <c r="BW130" i="1"/>
  <c r="BU130" i="1"/>
  <c r="BS130" i="1"/>
  <c r="BO130" i="1"/>
  <c r="BK130" i="1"/>
  <c r="BI130" i="1"/>
  <c r="BG130" i="1"/>
  <c r="BE130" i="1"/>
  <c r="BC130" i="1"/>
  <c r="BA130" i="1"/>
  <c r="AW130" i="1"/>
  <c r="AU130" i="1"/>
  <c r="AS130" i="1"/>
  <c r="AQ130" i="1"/>
  <c r="AO130" i="1"/>
  <c r="AK130" i="1"/>
  <c r="AI130" i="1"/>
  <c r="AG130" i="1"/>
  <c r="AE130" i="1"/>
  <c r="AC130" i="1"/>
  <c r="Y130" i="1"/>
  <c r="W130" i="1"/>
  <c r="U130" i="1"/>
  <c r="S130" i="1"/>
  <c r="Q130" i="1"/>
  <c r="O130" i="1"/>
  <c r="CO129" i="1"/>
  <c r="CN129" i="1"/>
  <c r="CL129" i="1"/>
  <c r="CE129" i="1"/>
  <c r="CC129" i="1"/>
  <c r="CA129" i="1"/>
  <c r="BY129" i="1"/>
  <c r="BW129" i="1"/>
  <c r="BU129" i="1"/>
  <c r="BS129" i="1"/>
  <c r="BO129" i="1"/>
  <c r="BK129" i="1"/>
  <c r="BI129" i="1"/>
  <c r="BG129" i="1"/>
  <c r="BE129" i="1"/>
  <c r="BC129" i="1"/>
  <c r="BA129" i="1"/>
  <c r="AW129" i="1"/>
  <c r="AU129" i="1"/>
  <c r="AS129" i="1"/>
  <c r="AQ129" i="1"/>
  <c r="AO129" i="1"/>
  <c r="AK129" i="1"/>
  <c r="AI129" i="1"/>
  <c r="AG129" i="1"/>
  <c r="AE129" i="1"/>
  <c r="AC129" i="1"/>
  <c r="Y129" i="1"/>
  <c r="W129" i="1"/>
  <c r="U129" i="1"/>
  <c r="S129" i="1"/>
  <c r="Q129" i="1"/>
  <c r="O129" i="1"/>
  <c r="CO128" i="1"/>
  <c r="CN128" i="1"/>
  <c r="CL128" i="1"/>
  <c r="CP128" i="1" s="1"/>
  <c r="CE128" i="1"/>
  <c r="CC128" i="1"/>
  <c r="CA128" i="1"/>
  <c r="BY128" i="1"/>
  <c r="BW128" i="1"/>
  <c r="BU128" i="1"/>
  <c r="BS128" i="1"/>
  <c r="BO128" i="1"/>
  <c r="BK128" i="1"/>
  <c r="BI128" i="1"/>
  <c r="BG128" i="1"/>
  <c r="BE128" i="1"/>
  <c r="BC128" i="1"/>
  <c r="BA128" i="1"/>
  <c r="AW128" i="1"/>
  <c r="AU128" i="1"/>
  <c r="AS128" i="1"/>
  <c r="AQ128" i="1"/>
  <c r="AO128" i="1"/>
  <c r="AK128" i="1"/>
  <c r="AI128" i="1"/>
  <c r="AG128" i="1"/>
  <c r="AE128" i="1"/>
  <c r="AC128" i="1"/>
  <c r="Y128" i="1"/>
  <c r="W128" i="1"/>
  <c r="U128" i="1"/>
  <c r="S128" i="1"/>
  <c r="Q128" i="1"/>
  <c r="O128" i="1"/>
  <c r="CO127" i="1"/>
  <c r="CN127" i="1"/>
  <c r="CL127" i="1"/>
  <c r="CE127" i="1"/>
  <c r="CC127" i="1"/>
  <c r="CA127" i="1"/>
  <c r="BY127" i="1"/>
  <c r="BW127" i="1"/>
  <c r="BU127" i="1"/>
  <c r="BS127" i="1"/>
  <c r="BO127" i="1"/>
  <c r="BK127" i="1"/>
  <c r="BI127" i="1"/>
  <c r="BG127" i="1"/>
  <c r="BE127" i="1"/>
  <c r="BC127" i="1"/>
  <c r="BA127" i="1"/>
  <c r="AW127" i="1"/>
  <c r="AU127" i="1"/>
  <c r="AS127" i="1"/>
  <c r="AQ127" i="1"/>
  <c r="AO127" i="1"/>
  <c r="AK127" i="1"/>
  <c r="AI127" i="1"/>
  <c r="AG127" i="1"/>
  <c r="AE127" i="1"/>
  <c r="AC127" i="1"/>
  <c r="Y127" i="1"/>
  <c r="W127" i="1"/>
  <c r="U127" i="1"/>
  <c r="S127" i="1"/>
  <c r="Q127" i="1"/>
  <c r="O127" i="1"/>
  <c r="CO126" i="1"/>
  <c r="CN126" i="1"/>
  <c r="CL126" i="1"/>
  <c r="CP126" i="1" s="1"/>
  <c r="CE126" i="1"/>
  <c r="CC126" i="1"/>
  <c r="CA126" i="1"/>
  <c r="BY126" i="1"/>
  <c r="BW126" i="1"/>
  <c r="BU126" i="1"/>
  <c r="BS126" i="1"/>
  <c r="BO126" i="1"/>
  <c r="BK126" i="1"/>
  <c r="BI126" i="1"/>
  <c r="BG126" i="1"/>
  <c r="BE126" i="1"/>
  <c r="BC126" i="1"/>
  <c r="BA126" i="1"/>
  <c r="AW126" i="1"/>
  <c r="AU126" i="1"/>
  <c r="AS126" i="1"/>
  <c r="AQ126" i="1"/>
  <c r="AO126" i="1"/>
  <c r="AK126" i="1"/>
  <c r="AI126" i="1"/>
  <c r="AG126" i="1"/>
  <c r="AE126" i="1"/>
  <c r="AC126" i="1"/>
  <c r="Y126" i="1"/>
  <c r="W126" i="1"/>
  <c r="U126" i="1"/>
  <c r="S126" i="1"/>
  <c r="Q126" i="1"/>
  <c r="O126" i="1"/>
  <c r="CO125" i="1"/>
  <c r="CN125" i="1"/>
  <c r="CL125" i="1"/>
  <c r="CP125" i="1" s="1"/>
  <c r="CE125" i="1"/>
  <c r="CC125" i="1"/>
  <c r="CA125" i="1"/>
  <c r="BY125" i="1"/>
  <c r="BW125" i="1"/>
  <c r="BU125" i="1"/>
  <c r="BS125" i="1"/>
  <c r="BO125" i="1"/>
  <c r="BK125" i="1"/>
  <c r="BI125" i="1"/>
  <c r="BG125" i="1"/>
  <c r="BE125" i="1"/>
  <c r="BC125" i="1"/>
  <c r="BA125" i="1"/>
  <c r="AW125" i="1"/>
  <c r="AU125" i="1"/>
  <c r="AS125" i="1"/>
  <c r="AQ125" i="1"/>
  <c r="AO125" i="1"/>
  <c r="AK125" i="1"/>
  <c r="AI125" i="1"/>
  <c r="AG125" i="1"/>
  <c r="AE125" i="1"/>
  <c r="AC125" i="1"/>
  <c r="Y125" i="1"/>
  <c r="W125" i="1"/>
  <c r="U125" i="1"/>
  <c r="S125" i="1"/>
  <c r="Q125" i="1"/>
  <c r="O125" i="1"/>
  <c r="CO124" i="1"/>
  <c r="CN124" i="1"/>
  <c r="CL124" i="1"/>
  <c r="CE124" i="1"/>
  <c r="CC124" i="1"/>
  <c r="CA124" i="1"/>
  <c r="BY124" i="1"/>
  <c r="BW124" i="1"/>
  <c r="BU124" i="1"/>
  <c r="BS124" i="1"/>
  <c r="BO124" i="1"/>
  <c r="BK124" i="1"/>
  <c r="BI124" i="1"/>
  <c r="BG124" i="1"/>
  <c r="BE124" i="1"/>
  <c r="BC124" i="1"/>
  <c r="BA124" i="1"/>
  <c r="AW124" i="1"/>
  <c r="AU124" i="1"/>
  <c r="AS124" i="1"/>
  <c r="AQ124" i="1"/>
  <c r="AO124" i="1"/>
  <c r="AK124" i="1"/>
  <c r="AI124" i="1"/>
  <c r="AG124" i="1"/>
  <c r="AE124" i="1"/>
  <c r="AC124" i="1"/>
  <c r="Y124" i="1"/>
  <c r="W124" i="1"/>
  <c r="U124" i="1"/>
  <c r="S124" i="1"/>
  <c r="Q124" i="1"/>
  <c r="O124" i="1"/>
  <c r="CO123" i="1"/>
  <c r="CN123" i="1"/>
  <c r="CL123" i="1"/>
  <c r="CP123" i="1" s="1"/>
  <c r="CE123" i="1"/>
  <c r="CC123" i="1"/>
  <c r="CA123" i="1"/>
  <c r="BY123" i="1"/>
  <c r="BW123" i="1"/>
  <c r="BU123" i="1"/>
  <c r="BS123" i="1"/>
  <c r="BO123" i="1"/>
  <c r="BK123" i="1"/>
  <c r="BI123" i="1"/>
  <c r="BG123" i="1"/>
  <c r="BE123" i="1"/>
  <c r="BC123" i="1"/>
  <c r="BA123" i="1"/>
  <c r="AW123" i="1"/>
  <c r="AU123" i="1"/>
  <c r="AS123" i="1"/>
  <c r="AQ123" i="1"/>
  <c r="AO123" i="1"/>
  <c r="AK123" i="1"/>
  <c r="AI123" i="1"/>
  <c r="AG123" i="1"/>
  <c r="AE123" i="1"/>
  <c r="AC123" i="1"/>
  <c r="Y123" i="1"/>
  <c r="W123" i="1"/>
  <c r="U123" i="1"/>
  <c r="S123" i="1"/>
  <c r="Q123" i="1"/>
  <c r="O123" i="1"/>
  <c r="CO122" i="1"/>
  <c r="CN122" i="1"/>
  <c r="CL122" i="1"/>
  <c r="CP122" i="1" s="1"/>
  <c r="CE122" i="1"/>
  <c r="CC122" i="1"/>
  <c r="CA122" i="1"/>
  <c r="BY122" i="1"/>
  <c r="BW122" i="1"/>
  <c r="BU122" i="1"/>
  <c r="BS122" i="1"/>
  <c r="BO122" i="1"/>
  <c r="BK122" i="1"/>
  <c r="BI122" i="1"/>
  <c r="BG122" i="1"/>
  <c r="BE122" i="1"/>
  <c r="BC122" i="1"/>
  <c r="BA122" i="1"/>
  <c r="AW122" i="1"/>
  <c r="AU122" i="1"/>
  <c r="AS122" i="1"/>
  <c r="AQ122" i="1"/>
  <c r="AO122" i="1"/>
  <c r="AK122" i="1"/>
  <c r="AI122" i="1"/>
  <c r="AG122" i="1"/>
  <c r="AE122" i="1"/>
  <c r="AC122" i="1"/>
  <c r="Y122" i="1"/>
  <c r="W122" i="1"/>
  <c r="U122" i="1"/>
  <c r="S122" i="1"/>
  <c r="Q122" i="1"/>
  <c r="O122" i="1"/>
  <c r="CO121" i="1"/>
  <c r="CN121" i="1"/>
  <c r="CL121" i="1"/>
  <c r="CE121" i="1"/>
  <c r="CC121" i="1"/>
  <c r="CA121" i="1"/>
  <c r="BY121" i="1"/>
  <c r="BW121" i="1"/>
  <c r="BU121" i="1"/>
  <c r="BS121" i="1"/>
  <c r="BO121" i="1"/>
  <c r="BK121" i="1"/>
  <c r="BI121" i="1"/>
  <c r="BG121" i="1"/>
  <c r="BE121" i="1"/>
  <c r="BC121" i="1"/>
  <c r="BA121" i="1"/>
  <c r="AW121" i="1"/>
  <c r="AU121" i="1"/>
  <c r="AS121" i="1"/>
  <c r="AQ121" i="1"/>
  <c r="AO121" i="1"/>
  <c r="AK121" i="1"/>
  <c r="AI121" i="1"/>
  <c r="AG121" i="1"/>
  <c r="AE121" i="1"/>
  <c r="AC121" i="1"/>
  <c r="Y121" i="1"/>
  <c r="W121" i="1"/>
  <c r="U121" i="1"/>
  <c r="S121" i="1"/>
  <c r="Q121" i="1"/>
  <c r="O121" i="1"/>
  <c r="CO120" i="1"/>
  <c r="CN120" i="1"/>
  <c r="CL120" i="1"/>
  <c r="CP120" i="1" s="1"/>
  <c r="CE120" i="1"/>
  <c r="CC120" i="1"/>
  <c r="CA120" i="1"/>
  <c r="BY120" i="1"/>
  <c r="BW120" i="1"/>
  <c r="BU120" i="1"/>
  <c r="BS120" i="1"/>
  <c r="BO120" i="1"/>
  <c r="BK120" i="1"/>
  <c r="BI120" i="1"/>
  <c r="BG120" i="1"/>
  <c r="BE120" i="1"/>
  <c r="BC120" i="1"/>
  <c r="BA120" i="1"/>
  <c r="AW120" i="1"/>
  <c r="AU120" i="1"/>
  <c r="AS120" i="1"/>
  <c r="AQ120" i="1"/>
  <c r="AO120" i="1"/>
  <c r="AK120" i="1"/>
  <c r="AI120" i="1"/>
  <c r="AG120" i="1"/>
  <c r="AE120" i="1"/>
  <c r="AC120" i="1"/>
  <c r="Y120" i="1"/>
  <c r="W120" i="1"/>
  <c r="U120" i="1"/>
  <c r="S120" i="1"/>
  <c r="Q120" i="1"/>
  <c r="O120" i="1"/>
  <c r="CO119" i="1"/>
  <c r="CN119" i="1"/>
  <c r="CL119" i="1"/>
  <c r="CP119" i="1" s="1"/>
  <c r="CE119" i="1"/>
  <c r="CC119" i="1"/>
  <c r="CA119" i="1"/>
  <c r="BY119" i="1"/>
  <c r="BW119" i="1"/>
  <c r="BU119" i="1"/>
  <c r="BS119" i="1"/>
  <c r="BO119" i="1"/>
  <c r="BK119" i="1"/>
  <c r="BI119" i="1"/>
  <c r="BG119" i="1"/>
  <c r="BE119" i="1"/>
  <c r="BC119" i="1"/>
  <c r="BA119" i="1"/>
  <c r="AW119" i="1"/>
  <c r="AU119" i="1"/>
  <c r="AS119" i="1"/>
  <c r="AQ119" i="1"/>
  <c r="AO119" i="1"/>
  <c r="AK119" i="1"/>
  <c r="AI119" i="1"/>
  <c r="AG119" i="1"/>
  <c r="AE119" i="1"/>
  <c r="AC119" i="1"/>
  <c r="Y119" i="1"/>
  <c r="W119" i="1"/>
  <c r="U119" i="1"/>
  <c r="S119" i="1"/>
  <c r="Q119" i="1"/>
  <c r="O119" i="1"/>
  <c r="CO118" i="1"/>
  <c r="CN118" i="1"/>
  <c r="CL118" i="1"/>
  <c r="CE118" i="1"/>
  <c r="CC118" i="1"/>
  <c r="CA118" i="1"/>
  <c r="BY118" i="1"/>
  <c r="BW118" i="1"/>
  <c r="BU118" i="1"/>
  <c r="BS118" i="1"/>
  <c r="BO118" i="1"/>
  <c r="BK118" i="1"/>
  <c r="BI118" i="1"/>
  <c r="BG118" i="1"/>
  <c r="BE118" i="1"/>
  <c r="BC118" i="1"/>
  <c r="BA118" i="1"/>
  <c r="AW118" i="1"/>
  <c r="AU118" i="1"/>
  <c r="AS118" i="1"/>
  <c r="AQ118" i="1"/>
  <c r="AO118" i="1"/>
  <c r="AK118" i="1"/>
  <c r="AI118" i="1"/>
  <c r="AG118" i="1"/>
  <c r="AE118" i="1"/>
  <c r="AC118" i="1"/>
  <c r="Y118" i="1"/>
  <c r="W118" i="1"/>
  <c r="U118" i="1"/>
  <c r="S118" i="1"/>
  <c r="Q118" i="1"/>
  <c r="O118" i="1"/>
  <c r="CO117" i="1"/>
  <c r="CN117" i="1"/>
  <c r="CL117" i="1"/>
  <c r="CP117" i="1" s="1"/>
  <c r="CI117" i="1"/>
  <c r="CG117" i="1"/>
  <c r="CE117" i="1"/>
  <c r="CC117" i="1"/>
  <c r="CA117" i="1"/>
  <c r="BY117" i="1"/>
  <c r="BW117" i="1"/>
  <c r="BU117" i="1"/>
  <c r="BS117" i="1"/>
  <c r="BQ117" i="1"/>
  <c r="BO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G117" i="1"/>
  <c r="AE117" i="1"/>
  <c r="AC117" i="1"/>
  <c r="AA117" i="1"/>
  <c r="W117" i="1"/>
  <c r="U117" i="1"/>
  <c r="S117" i="1"/>
  <c r="Q117" i="1"/>
  <c r="O117" i="1"/>
  <c r="CO116" i="1"/>
  <c r="CN116" i="1"/>
  <c r="CL116" i="1"/>
  <c r="CE116" i="1"/>
  <c r="CC116" i="1"/>
  <c r="CA116" i="1"/>
  <c r="BY116" i="1"/>
  <c r="BW116" i="1"/>
  <c r="BU116" i="1"/>
  <c r="BS116" i="1"/>
  <c r="BO116" i="1"/>
  <c r="BK116" i="1"/>
  <c r="BI116" i="1"/>
  <c r="BG116" i="1"/>
  <c r="BE116" i="1"/>
  <c r="BC116" i="1"/>
  <c r="BA116" i="1"/>
  <c r="AW116" i="1"/>
  <c r="AU116" i="1"/>
  <c r="AS116" i="1"/>
  <c r="AQ116" i="1"/>
  <c r="AO116" i="1"/>
  <c r="AK116" i="1"/>
  <c r="AI116" i="1"/>
  <c r="AG116" i="1"/>
  <c r="AE116" i="1"/>
  <c r="AC116" i="1"/>
  <c r="Y116" i="1"/>
  <c r="W116" i="1"/>
  <c r="U116" i="1"/>
  <c r="S116" i="1"/>
  <c r="Q116" i="1"/>
  <c r="O116" i="1"/>
  <c r="CO115" i="1"/>
  <c r="CN115" i="1"/>
  <c r="CL115" i="1"/>
  <c r="CE115" i="1"/>
  <c r="CC115" i="1"/>
  <c r="CA115" i="1"/>
  <c r="BY115" i="1"/>
  <c r="BW115" i="1"/>
  <c r="BU115" i="1"/>
  <c r="BS115" i="1"/>
  <c r="BO115" i="1"/>
  <c r="BK115" i="1"/>
  <c r="BI115" i="1"/>
  <c r="BG115" i="1"/>
  <c r="BE115" i="1"/>
  <c r="BC115" i="1"/>
  <c r="BA115" i="1"/>
  <c r="AW115" i="1"/>
  <c r="AU115" i="1"/>
  <c r="AS115" i="1"/>
  <c r="AQ115" i="1"/>
  <c r="AO115" i="1"/>
  <c r="AK115" i="1"/>
  <c r="AI115" i="1"/>
  <c r="AG115" i="1"/>
  <c r="AE115" i="1"/>
  <c r="AC115" i="1"/>
  <c r="Y115" i="1"/>
  <c r="W115" i="1"/>
  <c r="U115" i="1"/>
  <c r="S115" i="1"/>
  <c r="Q115" i="1"/>
  <c r="O115" i="1"/>
  <c r="CO114" i="1"/>
  <c r="CN114" i="1"/>
  <c r="CL114" i="1"/>
  <c r="CE114" i="1"/>
  <c r="CC114" i="1"/>
  <c r="CA114" i="1"/>
  <c r="BY114" i="1"/>
  <c r="BW114" i="1"/>
  <c r="BU114" i="1"/>
  <c r="BS114" i="1"/>
  <c r="BO114" i="1"/>
  <c r="BK114" i="1"/>
  <c r="BI114" i="1"/>
  <c r="BG114" i="1"/>
  <c r="BE114" i="1"/>
  <c r="BC114" i="1"/>
  <c r="BA114" i="1"/>
  <c r="AW114" i="1"/>
  <c r="AU114" i="1"/>
  <c r="AS114" i="1"/>
  <c r="AQ114" i="1"/>
  <c r="AO114" i="1"/>
  <c r="AK114" i="1"/>
  <c r="AI114" i="1"/>
  <c r="AG114" i="1"/>
  <c r="AE114" i="1"/>
  <c r="AC114" i="1"/>
  <c r="Y114" i="1"/>
  <c r="W114" i="1"/>
  <c r="U114" i="1"/>
  <c r="S114" i="1"/>
  <c r="Q114" i="1"/>
  <c r="O114" i="1"/>
  <c r="CO113" i="1"/>
  <c r="CN113" i="1"/>
  <c r="CL113" i="1"/>
  <c r="CE113" i="1"/>
  <c r="CC113" i="1"/>
  <c r="CA113" i="1"/>
  <c r="BY113" i="1"/>
  <c r="BW113" i="1"/>
  <c r="BU113" i="1"/>
  <c r="BS113" i="1"/>
  <c r="BO113" i="1"/>
  <c r="BK113" i="1"/>
  <c r="BI113" i="1"/>
  <c r="BG113" i="1"/>
  <c r="BE113" i="1"/>
  <c r="BC113" i="1"/>
  <c r="BA113" i="1"/>
  <c r="AW113" i="1"/>
  <c r="AU113" i="1"/>
  <c r="AS113" i="1"/>
  <c r="AQ113" i="1"/>
  <c r="AO113" i="1"/>
  <c r="AK113" i="1"/>
  <c r="AI113" i="1"/>
  <c r="AG113" i="1"/>
  <c r="AE113" i="1"/>
  <c r="AC113" i="1"/>
  <c r="Y113" i="1"/>
  <c r="W113" i="1"/>
  <c r="U113" i="1"/>
  <c r="S113" i="1"/>
  <c r="Q113" i="1"/>
  <c r="O113" i="1"/>
  <c r="CO112" i="1"/>
  <c r="CN112" i="1"/>
  <c r="CL112" i="1"/>
  <c r="CE112" i="1"/>
  <c r="CC112" i="1"/>
  <c r="CA112" i="1"/>
  <c r="BY112" i="1"/>
  <c r="BW112" i="1"/>
  <c r="BU112" i="1"/>
  <c r="BS112" i="1"/>
  <c r="BO112" i="1"/>
  <c r="BK112" i="1"/>
  <c r="BI112" i="1"/>
  <c r="BG112" i="1"/>
  <c r="BE112" i="1"/>
  <c r="BC112" i="1"/>
  <c r="BA112" i="1"/>
  <c r="AW112" i="1"/>
  <c r="AU112" i="1"/>
  <c r="AS112" i="1"/>
  <c r="AQ112" i="1"/>
  <c r="AO112" i="1"/>
  <c r="AK112" i="1"/>
  <c r="AI112" i="1"/>
  <c r="AG112" i="1"/>
  <c r="AE112" i="1"/>
  <c r="AC112" i="1"/>
  <c r="Y112" i="1"/>
  <c r="W112" i="1"/>
  <c r="U112" i="1"/>
  <c r="S112" i="1"/>
  <c r="Q112" i="1"/>
  <c r="O112" i="1"/>
  <c r="CO111" i="1"/>
  <c r="CN111" i="1"/>
  <c r="CL111" i="1"/>
  <c r="CE111" i="1"/>
  <c r="CC111" i="1"/>
  <c r="CA111" i="1"/>
  <c r="BY111" i="1"/>
  <c r="BW111" i="1"/>
  <c r="BU111" i="1"/>
  <c r="BS111" i="1"/>
  <c r="BO111" i="1"/>
  <c r="BK111" i="1"/>
  <c r="BI111" i="1"/>
  <c r="BG111" i="1"/>
  <c r="BE111" i="1"/>
  <c r="BC111" i="1"/>
  <c r="BA111" i="1"/>
  <c r="AW111" i="1"/>
  <c r="AU111" i="1"/>
  <c r="AS111" i="1"/>
  <c r="AQ111" i="1"/>
  <c r="AO111" i="1"/>
  <c r="AK111" i="1"/>
  <c r="AI111" i="1"/>
  <c r="AG111" i="1"/>
  <c r="AE111" i="1"/>
  <c r="AC111" i="1"/>
  <c r="Y111" i="1"/>
  <c r="W111" i="1"/>
  <c r="U111" i="1"/>
  <c r="S111" i="1"/>
  <c r="Q111" i="1"/>
  <c r="O111" i="1"/>
  <c r="CO110" i="1"/>
  <c r="CN110" i="1"/>
  <c r="CL110" i="1"/>
  <c r="CE110" i="1"/>
  <c r="CC110" i="1"/>
  <c r="CA110" i="1"/>
  <c r="BY110" i="1"/>
  <c r="BW110" i="1"/>
  <c r="BU110" i="1"/>
  <c r="BS110" i="1"/>
  <c r="BO110" i="1"/>
  <c r="BK110" i="1"/>
  <c r="BI110" i="1"/>
  <c r="BG110" i="1"/>
  <c r="BE110" i="1"/>
  <c r="BC110" i="1"/>
  <c r="BA110" i="1"/>
  <c r="AW110" i="1"/>
  <c r="AU110" i="1"/>
  <c r="AS110" i="1"/>
  <c r="AQ110" i="1"/>
  <c r="AO110" i="1"/>
  <c r="AK110" i="1"/>
  <c r="AI110" i="1"/>
  <c r="AG110" i="1"/>
  <c r="AE110" i="1"/>
  <c r="AC110" i="1"/>
  <c r="Y110" i="1"/>
  <c r="W110" i="1"/>
  <c r="U110" i="1"/>
  <c r="S110" i="1"/>
  <c r="Q110" i="1"/>
  <c r="O110" i="1"/>
  <c r="CO109" i="1"/>
  <c r="CN109" i="1"/>
  <c r="CL109" i="1"/>
  <c r="CE109" i="1"/>
  <c r="CC109" i="1"/>
  <c r="CA109" i="1"/>
  <c r="BY109" i="1"/>
  <c r="BW109" i="1"/>
  <c r="BU109" i="1"/>
  <c r="BS109" i="1"/>
  <c r="BO109" i="1"/>
  <c r="BK109" i="1"/>
  <c r="BI109" i="1"/>
  <c r="BG109" i="1"/>
  <c r="BE109" i="1"/>
  <c r="BC109" i="1"/>
  <c r="BA109" i="1"/>
  <c r="AW109" i="1"/>
  <c r="AU109" i="1"/>
  <c r="AS109" i="1"/>
  <c r="AQ109" i="1"/>
  <c r="AO109" i="1"/>
  <c r="AK109" i="1"/>
  <c r="AI109" i="1"/>
  <c r="AG109" i="1"/>
  <c r="AE109" i="1"/>
  <c r="AC109" i="1"/>
  <c r="Y109" i="1"/>
  <c r="W109" i="1"/>
  <c r="U109" i="1"/>
  <c r="S109" i="1"/>
  <c r="Q109" i="1"/>
  <c r="O109" i="1"/>
  <c r="CO108" i="1"/>
  <c r="CN108" i="1"/>
  <c r="CL108" i="1"/>
  <c r="CE108" i="1"/>
  <c r="CC108" i="1"/>
  <c r="CA108" i="1"/>
  <c r="BY108" i="1"/>
  <c r="BW108" i="1"/>
  <c r="BU108" i="1"/>
  <c r="BS108" i="1"/>
  <c r="BO108" i="1"/>
  <c r="BK108" i="1"/>
  <c r="BI108" i="1"/>
  <c r="BG108" i="1"/>
  <c r="BE108" i="1"/>
  <c r="BC108" i="1"/>
  <c r="BA108" i="1"/>
  <c r="AW108" i="1"/>
  <c r="AU108" i="1"/>
  <c r="AS108" i="1"/>
  <c r="AQ108" i="1"/>
  <c r="AO108" i="1"/>
  <c r="AK108" i="1"/>
  <c r="AI108" i="1"/>
  <c r="AG108" i="1"/>
  <c r="AE108" i="1"/>
  <c r="AC108" i="1"/>
  <c r="Y108" i="1"/>
  <c r="W108" i="1"/>
  <c r="U108" i="1"/>
  <c r="S108" i="1"/>
  <c r="Q108" i="1"/>
  <c r="O108" i="1"/>
  <c r="CO107" i="1"/>
  <c r="CN107" i="1"/>
  <c r="CL107" i="1"/>
  <c r="CE107" i="1"/>
  <c r="CC107" i="1"/>
  <c r="CA107" i="1"/>
  <c r="BY107" i="1"/>
  <c r="BW107" i="1"/>
  <c r="BU107" i="1"/>
  <c r="BS107" i="1"/>
  <c r="BO107" i="1"/>
  <c r="BK107" i="1"/>
  <c r="BI107" i="1"/>
  <c r="BG107" i="1"/>
  <c r="BE107" i="1"/>
  <c r="BC107" i="1"/>
  <c r="BA107" i="1"/>
  <c r="AW107" i="1"/>
  <c r="AU107" i="1"/>
  <c r="AS107" i="1"/>
  <c r="AQ107" i="1"/>
  <c r="AO107" i="1"/>
  <c r="AK107" i="1"/>
  <c r="AI107" i="1"/>
  <c r="AG107" i="1"/>
  <c r="AE107" i="1"/>
  <c r="AC107" i="1"/>
  <c r="Y107" i="1"/>
  <c r="W107" i="1"/>
  <c r="U107" i="1"/>
  <c r="S107" i="1"/>
  <c r="Q107" i="1"/>
  <c r="O107" i="1"/>
  <c r="CO106" i="1"/>
  <c r="CN106" i="1"/>
  <c r="CL106" i="1"/>
  <c r="CE106" i="1"/>
  <c r="CC106" i="1"/>
  <c r="CA106" i="1"/>
  <c r="BY106" i="1"/>
  <c r="BW106" i="1"/>
  <c r="BU106" i="1"/>
  <c r="BS106" i="1"/>
  <c r="BO106" i="1"/>
  <c r="BK106" i="1"/>
  <c r="BI106" i="1"/>
  <c r="BG106" i="1"/>
  <c r="BE106" i="1"/>
  <c r="BC106" i="1"/>
  <c r="BA106" i="1"/>
  <c r="AW106" i="1"/>
  <c r="AU106" i="1"/>
  <c r="AS106" i="1"/>
  <c r="AQ106" i="1"/>
  <c r="AO106" i="1"/>
  <c r="AK106" i="1"/>
  <c r="AI106" i="1"/>
  <c r="AG106" i="1"/>
  <c r="AE106" i="1"/>
  <c r="AC106" i="1"/>
  <c r="Y106" i="1"/>
  <c r="W106" i="1"/>
  <c r="U106" i="1"/>
  <c r="S106" i="1"/>
  <c r="Q106" i="1"/>
  <c r="O106" i="1"/>
  <c r="CO105" i="1"/>
  <c r="CN105" i="1"/>
  <c r="CL105" i="1"/>
  <c r="CE105" i="1"/>
  <c r="CC105" i="1"/>
  <c r="CA105" i="1"/>
  <c r="BY105" i="1"/>
  <c r="BW105" i="1"/>
  <c r="BU105" i="1"/>
  <c r="BS105" i="1"/>
  <c r="BO105" i="1"/>
  <c r="BK105" i="1"/>
  <c r="BI105" i="1"/>
  <c r="BG105" i="1"/>
  <c r="BE105" i="1"/>
  <c r="BC105" i="1"/>
  <c r="BA105" i="1"/>
  <c r="AW105" i="1"/>
  <c r="AU105" i="1"/>
  <c r="AS105" i="1"/>
  <c r="AQ105" i="1"/>
  <c r="AO105" i="1"/>
  <c r="AK105" i="1"/>
  <c r="AI105" i="1"/>
  <c r="AG105" i="1"/>
  <c r="AE105" i="1"/>
  <c r="AC105" i="1"/>
  <c r="Y105" i="1"/>
  <c r="W105" i="1"/>
  <c r="U105" i="1"/>
  <c r="S105" i="1"/>
  <c r="Q105" i="1"/>
  <c r="O105" i="1"/>
  <c r="CO104" i="1"/>
  <c r="CN104" i="1"/>
  <c r="CL104" i="1"/>
  <c r="CI104" i="1"/>
  <c r="CG104" i="1"/>
  <c r="CE104" i="1"/>
  <c r="CC104" i="1"/>
  <c r="CA104" i="1"/>
  <c r="BY104" i="1"/>
  <c r="BW104" i="1"/>
  <c r="BU104" i="1"/>
  <c r="BS104" i="1"/>
  <c r="BQ104" i="1"/>
  <c r="BO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K104" i="1"/>
  <c r="AI104" i="1"/>
  <c r="AG104" i="1"/>
  <c r="AE104" i="1"/>
  <c r="AC104" i="1"/>
  <c r="AA104" i="1"/>
  <c r="W104" i="1"/>
  <c r="U104" i="1"/>
  <c r="S104" i="1"/>
  <c r="Q104" i="1"/>
  <c r="O104" i="1"/>
  <c r="CO103" i="1"/>
  <c r="CN103" i="1"/>
  <c r="CL103" i="1"/>
  <c r="CP103" i="1" s="1"/>
  <c r="CI103" i="1"/>
  <c r="CG103" i="1"/>
  <c r="CE103" i="1"/>
  <c r="CC103" i="1"/>
  <c r="CA103" i="1"/>
  <c r="BY103" i="1"/>
  <c r="BW103" i="1"/>
  <c r="BU103" i="1"/>
  <c r="BS103" i="1"/>
  <c r="BQ103" i="1"/>
  <c r="BO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K103" i="1"/>
  <c r="AI103" i="1"/>
  <c r="AG103" i="1"/>
  <c r="AE103" i="1"/>
  <c r="AC103" i="1"/>
  <c r="AA103" i="1"/>
  <c r="W103" i="1"/>
  <c r="U103" i="1"/>
  <c r="S103" i="1"/>
  <c r="Q103" i="1"/>
  <c r="O103" i="1"/>
  <c r="CO102" i="1"/>
  <c r="CN102" i="1"/>
  <c r="CL102" i="1"/>
  <c r="CI102" i="1"/>
  <c r="CG102" i="1"/>
  <c r="CE102" i="1"/>
  <c r="CC102" i="1"/>
  <c r="CA102" i="1"/>
  <c r="BY102" i="1"/>
  <c r="BW102" i="1"/>
  <c r="BU102" i="1"/>
  <c r="BS102" i="1"/>
  <c r="BQ102" i="1"/>
  <c r="BO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K102" i="1"/>
  <c r="AI102" i="1"/>
  <c r="AG102" i="1"/>
  <c r="AE102" i="1"/>
  <c r="AC102" i="1"/>
  <c r="AA102" i="1"/>
  <c r="W102" i="1"/>
  <c r="U102" i="1"/>
  <c r="S102" i="1"/>
  <c r="Q102" i="1"/>
  <c r="O102" i="1"/>
  <c r="CO101" i="1"/>
  <c r="CN101" i="1"/>
  <c r="CL101" i="1"/>
  <c r="CP101" i="1" s="1"/>
  <c r="CI101" i="1"/>
  <c r="CG101" i="1"/>
  <c r="CE101" i="1"/>
  <c r="CC101" i="1"/>
  <c r="CA101" i="1"/>
  <c r="BY101" i="1"/>
  <c r="BW101" i="1"/>
  <c r="BU101" i="1"/>
  <c r="BS101" i="1"/>
  <c r="BQ101" i="1"/>
  <c r="BO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K101" i="1"/>
  <c r="AI101" i="1"/>
  <c r="AG101" i="1"/>
  <c r="AE101" i="1"/>
  <c r="AC101" i="1"/>
  <c r="AA101" i="1"/>
  <c r="W101" i="1"/>
  <c r="U101" i="1"/>
  <c r="S101" i="1"/>
  <c r="Q101" i="1"/>
  <c r="O101" i="1"/>
  <c r="CO100" i="1"/>
  <c r="CN100" i="1"/>
  <c r="CL100" i="1"/>
  <c r="CP100" i="1" s="1"/>
  <c r="CE100" i="1"/>
  <c r="CC100" i="1"/>
  <c r="CA100" i="1"/>
  <c r="BY100" i="1"/>
  <c r="BW100" i="1"/>
  <c r="BU100" i="1"/>
  <c r="BS100" i="1"/>
  <c r="BO100" i="1"/>
  <c r="BK100" i="1"/>
  <c r="BI100" i="1"/>
  <c r="BG100" i="1"/>
  <c r="BE100" i="1"/>
  <c r="BC100" i="1"/>
  <c r="BA100" i="1"/>
  <c r="AW100" i="1"/>
  <c r="AU100" i="1"/>
  <c r="AS100" i="1"/>
  <c r="AQ100" i="1"/>
  <c r="AO100" i="1"/>
  <c r="AK100" i="1"/>
  <c r="AI100" i="1"/>
  <c r="AG100" i="1"/>
  <c r="AE100" i="1"/>
  <c r="AC100" i="1"/>
  <c r="Y100" i="1"/>
  <c r="W100" i="1"/>
  <c r="U100" i="1"/>
  <c r="S100" i="1"/>
  <c r="Q100" i="1"/>
  <c r="O100" i="1"/>
  <c r="CO99" i="1"/>
  <c r="CN99" i="1"/>
  <c r="CL99" i="1"/>
  <c r="CP99" i="1" s="1"/>
  <c r="CE99" i="1"/>
  <c r="CC99" i="1"/>
  <c r="CA99" i="1"/>
  <c r="BY99" i="1"/>
  <c r="BW99" i="1"/>
  <c r="BU99" i="1"/>
  <c r="BS99" i="1"/>
  <c r="BO99" i="1"/>
  <c r="BK99" i="1"/>
  <c r="BI99" i="1"/>
  <c r="BG99" i="1"/>
  <c r="BE99" i="1"/>
  <c r="BC99" i="1"/>
  <c r="BA99" i="1"/>
  <c r="AW99" i="1"/>
  <c r="AU99" i="1"/>
  <c r="AS99" i="1"/>
  <c r="AQ99" i="1"/>
  <c r="AO99" i="1"/>
  <c r="AK99" i="1"/>
  <c r="AI99" i="1"/>
  <c r="AG99" i="1"/>
  <c r="AE99" i="1"/>
  <c r="AC99" i="1"/>
  <c r="Y99" i="1"/>
  <c r="W99" i="1"/>
  <c r="U99" i="1"/>
  <c r="S99" i="1"/>
  <c r="Q99" i="1"/>
  <c r="O99" i="1"/>
  <c r="CO98" i="1"/>
  <c r="CN98" i="1"/>
  <c r="CL98" i="1"/>
  <c r="CE98" i="1"/>
  <c r="CC98" i="1"/>
  <c r="CA98" i="1"/>
  <c r="BY98" i="1"/>
  <c r="BW98" i="1"/>
  <c r="BU98" i="1"/>
  <c r="BS98" i="1"/>
  <c r="BO98" i="1"/>
  <c r="BK98" i="1"/>
  <c r="BI98" i="1"/>
  <c r="BG98" i="1"/>
  <c r="BE98" i="1"/>
  <c r="BC98" i="1"/>
  <c r="BA98" i="1"/>
  <c r="AW98" i="1"/>
  <c r="AU98" i="1"/>
  <c r="AS98" i="1"/>
  <c r="AQ98" i="1"/>
  <c r="AO98" i="1"/>
  <c r="AK98" i="1"/>
  <c r="AI98" i="1"/>
  <c r="AG98" i="1"/>
  <c r="AE98" i="1"/>
  <c r="AC98" i="1"/>
  <c r="Y98" i="1"/>
  <c r="W98" i="1"/>
  <c r="U98" i="1"/>
  <c r="S98" i="1"/>
  <c r="Q98" i="1"/>
  <c r="O98" i="1"/>
  <c r="CO97" i="1"/>
  <c r="CN97" i="1"/>
  <c r="CL97" i="1"/>
  <c r="CP97" i="1" s="1"/>
  <c r="CE97" i="1"/>
  <c r="CC97" i="1"/>
  <c r="CA97" i="1"/>
  <c r="BY97" i="1"/>
  <c r="BW97" i="1"/>
  <c r="BU97" i="1"/>
  <c r="BS97" i="1"/>
  <c r="BO97" i="1"/>
  <c r="BK97" i="1"/>
  <c r="BI97" i="1"/>
  <c r="BG97" i="1"/>
  <c r="BE97" i="1"/>
  <c r="BC97" i="1"/>
  <c r="BA97" i="1"/>
  <c r="AW97" i="1"/>
  <c r="AU97" i="1"/>
  <c r="AS97" i="1"/>
  <c r="AQ97" i="1"/>
  <c r="AO97" i="1"/>
  <c r="AK97" i="1"/>
  <c r="AI97" i="1"/>
  <c r="AG97" i="1"/>
  <c r="AE97" i="1"/>
  <c r="AC97" i="1"/>
  <c r="Y97" i="1"/>
  <c r="W97" i="1"/>
  <c r="U97" i="1"/>
  <c r="S97" i="1"/>
  <c r="Q97" i="1"/>
  <c r="O97" i="1"/>
  <c r="CO96" i="1"/>
  <c r="CN96" i="1"/>
  <c r="CL96" i="1"/>
  <c r="CP96" i="1" s="1"/>
  <c r="CE96" i="1"/>
  <c r="CC96" i="1"/>
  <c r="CA96" i="1"/>
  <c r="BY96" i="1"/>
  <c r="BW96" i="1"/>
  <c r="BU96" i="1"/>
  <c r="BS96" i="1"/>
  <c r="BO96" i="1"/>
  <c r="BK96" i="1"/>
  <c r="BI96" i="1"/>
  <c r="BG96" i="1"/>
  <c r="BE96" i="1"/>
  <c r="BC96" i="1"/>
  <c r="BA96" i="1"/>
  <c r="AW96" i="1"/>
  <c r="AU96" i="1"/>
  <c r="AS96" i="1"/>
  <c r="AQ96" i="1"/>
  <c r="AO96" i="1"/>
  <c r="AK96" i="1"/>
  <c r="AI96" i="1"/>
  <c r="AG96" i="1"/>
  <c r="AE96" i="1"/>
  <c r="AC96" i="1"/>
  <c r="Y96" i="1"/>
  <c r="W96" i="1"/>
  <c r="U96" i="1"/>
  <c r="S96" i="1"/>
  <c r="Q96" i="1"/>
  <c r="O96" i="1"/>
  <c r="CO95" i="1"/>
  <c r="CN95" i="1"/>
  <c r="CL95" i="1"/>
  <c r="CP95" i="1" s="1"/>
  <c r="CI95" i="1"/>
  <c r="CG95" i="1"/>
  <c r="CE95" i="1"/>
  <c r="CC95" i="1"/>
  <c r="CA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K95" i="1"/>
  <c r="AI95" i="1"/>
  <c r="AG95" i="1"/>
  <c r="AE95" i="1"/>
  <c r="AC95" i="1"/>
  <c r="AA95" i="1"/>
  <c r="W95" i="1"/>
  <c r="U95" i="1"/>
  <c r="S95" i="1"/>
  <c r="Q95" i="1"/>
  <c r="O95" i="1"/>
  <c r="CO94" i="1"/>
  <c r="CN94" i="1"/>
  <c r="CL94" i="1"/>
  <c r="CP94" i="1" s="1"/>
  <c r="CI94" i="1"/>
  <c r="CG94" i="1"/>
  <c r="CE94" i="1"/>
  <c r="CC94" i="1"/>
  <c r="CA94" i="1"/>
  <c r="BY94" i="1"/>
  <c r="BW94" i="1"/>
  <c r="BU94" i="1"/>
  <c r="BS94" i="1"/>
  <c r="BQ94" i="1"/>
  <c r="BO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K94" i="1"/>
  <c r="AI94" i="1"/>
  <c r="AG94" i="1"/>
  <c r="AE94" i="1"/>
  <c r="AC94" i="1"/>
  <c r="AA94" i="1"/>
  <c r="W94" i="1"/>
  <c r="U94" i="1"/>
  <c r="S94" i="1"/>
  <c r="Q94" i="1"/>
  <c r="O94" i="1"/>
  <c r="CO93" i="1"/>
  <c r="CN93" i="1"/>
  <c r="CL93" i="1"/>
  <c r="CI93" i="1"/>
  <c r="CG93" i="1"/>
  <c r="CE93" i="1"/>
  <c r="CC93" i="1"/>
  <c r="CA93" i="1"/>
  <c r="BY93" i="1"/>
  <c r="BW93" i="1"/>
  <c r="BU93" i="1"/>
  <c r="BS93" i="1"/>
  <c r="BQ93" i="1"/>
  <c r="BO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K93" i="1"/>
  <c r="AI93" i="1"/>
  <c r="AG93" i="1"/>
  <c r="AE93" i="1"/>
  <c r="AC93" i="1"/>
  <c r="AA93" i="1"/>
  <c r="W93" i="1"/>
  <c r="U93" i="1"/>
  <c r="S93" i="1"/>
  <c r="Q93" i="1"/>
  <c r="O93" i="1"/>
  <c r="CO92" i="1"/>
  <c r="CN92" i="1"/>
  <c r="CL92" i="1"/>
  <c r="CI92" i="1"/>
  <c r="CG92" i="1"/>
  <c r="CE92" i="1"/>
  <c r="CC92" i="1"/>
  <c r="CA92" i="1"/>
  <c r="BY92" i="1"/>
  <c r="BW92" i="1"/>
  <c r="BU92" i="1"/>
  <c r="BS92" i="1"/>
  <c r="BQ92" i="1"/>
  <c r="BO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K92" i="1"/>
  <c r="AI92" i="1"/>
  <c r="AG92" i="1"/>
  <c r="AE92" i="1"/>
  <c r="AC92" i="1"/>
  <c r="AA92" i="1"/>
  <c r="W92" i="1"/>
  <c r="U92" i="1"/>
  <c r="S92" i="1"/>
  <c r="Q92" i="1"/>
  <c r="O92" i="1"/>
  <c r="CO91" i="1"/>
  <c r="CN91" i="1"/>
  <c r="CL91" i="1"/>
  <c r="CI91" i="1"/>
  <c r="CG91" i="1"/>
  <c r="CE91" i="1"/>
  <c r="CC91" i="1"/>
  <c r="CA91" i="1"/>
  <c r="BY91" i="1"/>
  <c r="BW91" i="1"/>
  <c r="BU91" i="1"/>
  <c r="BS91" i="1"/>
  <c r="BQ91" i="1"/>
  <c r="BO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K91" i="1"/>
  <c r="AI91" i="1"/>
  <c r="AG91" i="1"/>
  <c r="AE91" i="1"/>
  <c r="AC91" i="1"/>
  <c r="AA91" i="1"/>
  <c r="W91" i="1"/>
  <c r="U91" i="1"/>
  <c r="S91" i="1"/>
  <c r="Q91" i="1"/>
  <c r="O91" i="1"/>
  <c r="CO90" i="1"/>
  <c r="CN90" i="1"/>
  <c r="CL90" i="1"/>
  <c r="CI90" i="1"/>
  <c r="CG90" i="1"/>
  <c r="CE90" i="1"/>
  <c r="CC90" i="1"/>
  <c r="CA90" i="1"/>
  <c r="BY90" i="1"/>
  <c r="BW90" i="1"/>
  <c r="BU90" i="1"/>
  <c r="BS90" i="1"/>
  <c r="BQ90" i="1"/>
  <c r="BO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K90" i="1"/>
  <c r="AI90" i="1"/>
  <c r="AG90" i="1"/>
  <c r="AE90" i="1"/>
  <c r="AC90" i="1"/>
  <c r="AA90" i="1"/>
  <c r="W90" i="1"/>
  <c r="U90" i="1"/>
  <c r="S90" i="1"/>
  <c r="Q90" i="1"/>
  <c r="O90" i="1"/>
  <c r="CO89" i="1"/>
  <c r="CN89" i="1"/>
  <c r="CL89" i="1"/>
  <c r="CI89" i="1"/>
  <c r="CG89" i="1"/>
  <c r="CE89" i="1"/>
  <c r="CC89" i="1"/>
  <c r="CA89" i="1"/>
  <c r="BY89" i="1"/>
  <c r="BW89" i="1"/>
  <c r="BU89" i="1"/>
  <c r="BS89" i="1"/>
  <c r="BQ89" i="1"/>
  <c r="BO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K89" i="1"/>
  <c r="AI89" i="1"/>
  <c r="AG89" i="1"/>
  <c r="AE89" i="1"/>
  <c r="AC89" i="1"/>
  <c r="AA89" i="1"/>
  <c r="W89" i="1"/>
  <c r="U89" i="1"/>
  <c r="S89" i="1"/>
  <c r="Q89" i="1"/>
  <c r="O89" i="1"/>
  <c r="CO88" i="1"/>
  <c r="CN88" i="1"/>
  <c r="CL88" i="1"/>
  <c r="CI88" i="1"/>
  <c r="CG88" i="1"/>
  <c r="CE88" i="1"/>
  <c r="CC88" i="1"/>
  <c r="CA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K88" i="1"/>
  <c r="AI88" i="1"/>
  <c r="AG88" i="1"/>
  <c r="AE88" i="1"/>
  <c r="AC88" i="1"/>
  <c r="AA88" i="1"/>
  <c r="W88" i="1"/>
  <c r="U88" i="1"/>
  <c r="S88" i="1"/>
  <c r="Q88" i="1"/>
  <c r="O88" i="1"/>
  <c r="CO87" i="1"/>
  <c r="CN87" i="1"/>
  <c r="CL87" i="1"/>
  <c r="CP87" i="1" s="1"/>
  <c r="CE87" i="1"/>
  <c r="CC87" i="1"/>
  <c r="CA87" i="1"/>
  <c r="BY87" i="1"/>
  <c r="BW87" i="1"/>
  <c r="BU87" i="1"/>
  <c r="BS87" i="1"/>
  <c r="BO87" i="1"/>
  <c r="BK87" i="1"/>
  <c r="BI87" i="1"/>
  <c r="BG87" i="1"/>
  <c r="BE87" i="1"/>
  <c r="BC87" i="1"/>
  <c r="BA87" i="1"/>
  <c r="AW87" i="1"/>
  <c r="AU87" i="1"/>
  <c r="AS87" i="1"/>
  <c r="AQ87" i="1"/>
  <c r="AO87" i="1"/>
  <c r="AK87" i="1"/>
  <c r="AI87" i="1"/>
  <c r="AG87" i="1"/>
  <c r="AE87" i="1"/>
  <c r="AC87" i="1"/>
  <c r="Y87" i="1"/>
  <c r="W87" i="1"/>
  <c r="U87" i="1"/>
  <c r="S87" i="1"/>
  <c r="Q87" i="1"/>
  <c r="O87" i="1"/>
  <c r="CO86" i="1"/>
  <c r="CN86" i="1"/>
  <c r="CL86" i="1"/>
  <c r="CI86" i="1"/>
  <c r="CG86" i="1"/>
  <c r="CE86" i="1"/>
  <c r="CC86" i="1"/>
  <c r="CA86" i="1"/>
  <c r="BY86" i="1"/>
  <c r="BW86" i="1"/>
  <c r="BU86" i="1"/>
  <c r="BS86" i="1"/>
  <c r="BQ86" i="1"/>
  <c r="BO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K86" i="1"/>
  <c r="AI86" i="1"/>
  <c r="AG86" i="1"/>
  <c r="AE86" i="1"/>
  <c r="AC86" i="1"/>
  <c r="AA86" i="1"/>
  <c r="W86" i="1"/>
  <c r="U86" i="1"/>
  <c r="S86" i="1"/>
  <c r="Q86" i="1"/>
  <c r="O86" i="1"/>
  <c r="CO85" i="1"/>
  <c r="CN85" i="1"/>
  <c r="CL85" i="1"/>
  <c r="CI85" i="1"/>
  <c r="CG85" i="1"/>
  <c r="CE85" i="1"/>
  <c r="CC85" i="1"/>
  <c r="CA85" i="1"/>
  <c r="BY85" i="1"/>
  <c r="BW85" i="1"/>
  <c r="BU85" i="1"/>
  <c r="BS85" i="1"/>
  <c r="BQ85" i="1"/>
  <c r="BO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K85" i="1"/>
  <c r="AI85" i="1"/>
  <c r="AG85" i="1"/>
  <c r="AE85" i="1"/>
  <c r="AC85" i="1"/>
  <c r="AA85" i="1"/>
  <c r="W85" i="1"/>
  <c r="U85" i="1"/>
  <c r="S85" i="1"/>
  <c r="Q85" i="1"/>
  <c r="O85" i="1"/>
  <c r="EN84" i="1"/>
  <c r="EM84" i="1"/>
  <c r="CO84" i="1"/>
  <c r="CO83" i="1" s="1"/>
  <c r="CN84" i="1"/>
  <c r="CL84" i="1"/>
  <c r="CP84" i="1" s="1"/>
  <c r="CI84" i="1"/>
  <c r="CG84" i="1"/>
  <c r="CE84" i="1"/>
  <c r="CC84" i="1"/>
  <c r="CA84" i="1"/>
  <c r="BY84" i="1"/>
  <c r="BW84" i="1"/>
  <c r="BU84" i="1"/>
  <c r="BS84" i="1"/>
  <c r="BQ84" i="1"/>
  <c r="BO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K84" i="1"/>
  <c r="AI84" i="1"/>
  <c r="AG84" i="1"/>
  <c r="AE84" i="1"/>
  <c r="AC84" i="1"/>
  <c r="AA84" i="1"/>
  <c r="W84" i="1"/>
  <c r="U84" i="1"/>
  <c r="S84" i="1"/>
  <c r="Q84" i="1"/>
  <c r="O84" i="1"/>
  <c r="CK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M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M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CO82" i="1"/>
  <c r="CN82" i="1"/>
  <c r="CL82" i="1"/>
  <c r="CI82" i="1"/>
  <c r="CG82" i="1"/>
  <c r="CE82" i="1"/>
  <c r="CC82" i="1"/>
  <c r="CA82" i="1"/>
  <c r="BY82" i="1"/>
  <c r="BW82" i="1"/>
  <c r="BU82" i="1"/>
  <c r="BS82" i="1"/>
  <c r="BQ82" i="1"/>
  <c r="BO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K82" i="1"/>
  <c r="AI82" i="1"/>
  <c r="AG82" i="1"/>
  <c r="AE82" i="1"/>
  <c r="AC82" i="1"/>
  <c r="AA82" i="1"/>
  <c r="W82" i="1"/>
  <c r="U82" i="1"/>
  <c r="S82" i="1"/>
  <c r="Q82" i="1"/>
  <c r="O82" i="1"/>
  <c r="CO81" i="1"/>
  <c r="CN81" i="1"/>
  <c r="CL81" i="1"/>
  <c r="CP81" i="1" s="1"/>
  <c r="CI81" i="1"/>
  <c r="CG81" i="1"/>
  <c r="CE81" i="1"/>
  <c r="CC81" i="1"/>
  <c r="CA81" i="1"/>
  <c r="BY81" i="1"/>
  <c r="BW81" i="1"/>
  <c r="BU81" i="1"/>
  <c r="BS81" i="1"/>
  <c r="BQ81" i="1"/>
  <c r="BO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K81" i="1"/>
  <c r="AI81" i="1"/>
  <c r="AG81" i="1"/>
  <c r="AE81" i="1"/>
  <c r="AC81" i="1"/>
  <c r="AA81" i="1"/>
  <c r="W81" i="1"/>
  <c r="U81" i="1"/>
  <c r="S81" i="1"/>
  <c r="Q81" i="1"/>
  <c r="O81" i="1"/>
  <c r="CO80" i="1"/>
  <c r="CN80" i="1"/>
  <c r="CL80" i="1"/>
  <c r="CP80" i="1" s="1"/>
  <c r="CI80" i="1"/>
  <c r="CG80" i="1"/>
  <c r="CE80" i="1"/>
  <c r="CC80" i="1"/>
  <c r="CA80" i="1"/>
  <c r="BY80" i="1"/>
  <c r="BW80" i="1"/>
  <c r="BU80" i="1"/>
  <c r="BS80" i="1"/>
  <c r="BQ80" i="1"/>
  <c r="BO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K80" i="1"/>
  <c r="AI80" i="1"/>
  <c r="AG80" i="1"/>
  <c r="AE80" i="1"/>
  <c r="AC80" i="1"/>
  <c r="AA80" i="1"/>
  <c r="W80" i="1"/>
  <c r="U80" i="1"/>
  <c r="S80" i="1"/>
  <c r="Q80" i="1"/>
  <c r="O80" i="1"/>
  <c r="CO79" i="1"/>
  <c r="CN79" i="1"/>
  <c r="CL79" i="1"/>
  <c r="CP79" i="1" s="1"/>
  <c r="CI79" i="1"/>
  <c r="CG79" i="1"/>
  <c r="CE79" i="1"/>
  <c r="CC79" i="1"/>
  <c r="CA79" i="1"/>
  <c r="BY79" i="1"/>
  <c r="BW79" i="1"/>
  <c r="BU79" i="1"/>
  <c r="BS79" i="1"/>
  <c r="BQ79" i="1"/>
  <c r="BO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K79" i="1"/>
  <c r="AI79" i="1"/>
  <c r="AG79" i="1"/>
  <c r="AE79" i="1"/>
  <c r="AC79" i="1"/>
  <c r="AA79" i="1"/>
  <c r="W79" i="1"/>
  <c r="U79" i="1"/>
  <c r="S79" i="1"/>
  <c r="Q79" i="1"/>
  <c r="O79" i="1"/>
  <c r="CK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M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Y78" i="1"/>
  <c r="X78" i="1"/>
  <c r="V78" i="1"/>
  <c r="T78" i="1"/>
  <c r="R78" i="1"/>
  <c r="P78" i="1"/>
  <c r="N78" i="1"/>
  <c r="CO77" i="1"/>
  <c r="CO76" i="1" s="1"/>
  <c r="CN77" i="1"/>
  <c r="CL77" i="1"/>
  <c r="CP77" i="1" s="1"/>
  <c r="CP76" i="1" s="1"/>
  <c r="CI77" i="1"/>
  <c r="CI76" i="1" s="1"/>
  <c r="CG77" i="1"/>
  <c r="CG76" i="1" s="1"/>
  <c r="CE77" i="1"/>
  <c r="CE76" i="1" s="1"/>
  <c r="CC77" i="1"/>
  <c r="CC76" i="1" s="1"/>
  <c r="CA77" i="1"/>
  <c r="CA76" i="1" s="1"/>
  <c r="BY77" i="1"/>
  <c r="BY76" i="1" s="1"/>
  <c r="BW77" i="1"/>
  <c r="BW76" i="1" s="1"/>
  <c r="BU77" i="1"/>
  <c r="BU76" i="1" s="1"/>
  <c r="BS77" i="1"/>
  <c r="BS76" i="1" s="1"/>
  <c r="BQ77" i="1"/>
  <c r="BQ76" i="1" s="1"/>
  <c r="BO77" i="1"/>
  <c r="BO76" i="1" s="1"/>
  <c r="BK77" i="1"/>
  <c r="BK76" i="1" s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Y76" i="1" s="1"/>
  <c r="AW77" i="1"/>
  <c r="AW76" i="1" s="1"/>
  <c r="AU77" i="1"/>
  <c r="AU76" i="1" s="1"/>
  <c r="AS77" i="1"/>
  <c r="AS76" i="1" s="1"/>
  <c r="AQ77" i="1"/>
  <c r="AQ76" i="1" s="1"/>
  <c r="AO77" i="1"/>
  <c r="AO76" i="1" s="1"/>
  <c r="AK77" i="1"/>
  <c r="AK76" i="1" s="1"/>
  <c r="AI77" i="1"/>
  <c r="AI76" i="1" s="1"/>
  <c r="AG77" i="1"/>
  <c r="AG76" i="1" s="1"/>
  <c r="AE77" i="1"/>
  <c r="AE76" i="1" s="1"/>
  <c r="AC77" i="1"/>
  <c r="AC76" i="1" s="1"/>
  <c r="AA77" i="1"/>
  <c r="AA76" i="1" s="1"/>
  <c r="W77" i="1"/>
  <c r="W76" i="1" s="1"/>
  <c r="U77" i="1"/>
  <c r="U76" i="1" s="1"/>
  <c r="S77" i="1"/>
  <c r="Q77" i="1"/>
  <c r="Q76" i="1" s="1"/>
  <c r="O77" i="1"/>
  <c r="O76" i="1" s="1"/>
  <c r="CN76" i="1"/>
  <c r="CL76" i="1"/>
  <c r="CK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M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M76" i="1"/>
  <c r="AL76" i="1"/>
  <c r="AJ76" i="1"/>
  <c r="AH76" i="1"/>
  <c r="AF76" i="1"/>
  <c r="AD76" i="1"/>
  <c r="AB76" i="1"/>
  <c r="Z76" i="1"/>
  <c r="Y76" i="1"/>
  <c r="X76" i="1"/>
  <c r="V76" i="1"/>
  <c r="T76" i="1"/>
  <c r="R76" i="1"/>
  <c r="P76" i="1"/>
  <c r="N76" i="1"/>
  <c r="CO75" i="1"/>
  <c r="CN75" i="1"/>
  <c r="CL75" i="1"/>
  <c r="CI75" i="1"/>
  <c r="CG75" i="1"/>
  <c r="CE75" i="1"/>
  <c r="CC75" i="1"/>
  <c r="CA75" i="1"/>
  <c r="BY75" i="1"/>
  <c r="BW75" i="1"/>
  <c r="BU75" i="1"/>
  <c r="BS75" i="1"/>
  <c r="BQ75" i="1"/>
  <c r="BO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K75" i="1"/>
  <c r="AI75" i="1"/>
  <c r="AG75" i="1"/>
  <c r="AE75" i="1"/>
  <c r="AC75" i="1"/>
  <c r="AA75" i="1"/>
  <c r="W75" i="1"/>
  <c r="U75" i="1"/>
  <c r="S75" i="1"/>
  <c r="Q75" i="1"/>
  <c r="O75" i="1"/>
  <c r="CO74" i="1"/>
  <c r="CN74" i="1"/>
  <c r="CL74" i="1"/>
  <c r="CI74" i="1"/>
  <c r="CG74" i="1"/>
  <c r="CE74" i="1"/>
  <c r="CC74" i="1"/>
  <c r="CA74" i="1"/>
  <c r="BY74" i="1"/>
  <c r="BW74" i="1"/>
  <c r="BU74" i="1"/>
  <c r="BS74" i="1"/>
  <c r="BQ74" i="1"/>
  <c r="BO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K74" i="1"/>
  <c r="AI74" i="1"/>
  <c r="AG74" i="1"/>
  <c r="AE74" i="1"/>
  <c r="AC74" i="1"/>
  <c r="AA74" i="1"/>
  <c r="W74" i="1"/>
  <c r="U74" i="1"/>
  <c r="S74" i="1"/>
  <c r="Q74" i="1"/>
  <c r="O74" i="1"/>
  <c r="CK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M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M73" i="1"/>
  <c r="AL73" i="1"/>
  <c r="AJ73" i="1"/>
  <c r="AH73" i="1"/>
  <c r="AF73" i="1"/>
  <c r="AD73" i="1"/>
  <c r="AB73" i="1"/>
  <c r="Z73" i="1"/>
  <c r="Y73" i="1"/>
  <c r="X73" i="1"/>
  <c r="V73" i="1"/>
  <c r="T73" i="1"/>
  <c r="R73" i="1"/>
  <c r="P73" i="1"/>
  <c r="N73" i="1"/>
  <c r="CO72" i="1"/>
  <c r="CN72" i="1"/>
  <c r="CL72" i="1"/>
  <c r="CP72" i="1" s="1"/>
  <c r="CI72" i="1"/>
  <c r="CG72" i="1"/>
  <c r="CE72" i="1"/>
  <c r="CC72" i="1"/>
  <c r="CA72" i="1"/>
  <c r="BY72" i="1"/>
  <c r="BW72" i="1"/>
  <c r="BU72" i="1"/>
  <c r="BS72" i="1"/>
  <c r="BQ72" i="1"/>
  <c r="BO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K72" i="1"/>
  <c r="AI72" i="1"/>
  <c r="AG72" i="1"/>
  <c r="AE72" i="1"/>
  <c r="AC72" i="1"/>
  <c r="AA72" i="1"/>
  <c r="W72" i="1"/>
  <c r="U72" i="1"/>
  <c r="S72" i="1"/>
  <c r="Q72" i="1"/>
  <c r="O72" i="1"/>
  <c r="CO71" i="1"/>
  <c r="CN71" i="1"/>
  <c r="CL71" i="1"/>
  <c r="CI71" i="1"/>
  <c r="CG71" i="1"/>
  <c r="CE71" i="1"/>
  <c r="CC71" i="1"/>
  <c r="CA71" i="1"/>
  <c r="BY71" i="1"/>
  <c r="BW71" i="1"/>
  <c r="BU71" i="1"/>
  <c r="BS71" i="1"/>
  <c r="BQ71" i="1"/>
  <c r="BO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K71" i="1"/>
  <c r="AI71" i="1"/>
  <c r="AG71" i="1"/>
  <c r="AE71" i="1"/>
  <c r="AC71" i="1"/>
  <c r="AA71" i="1"/>
  <c r="W71" i="1"/>
  <c r="U71" i="1"/>
  <c r="S71" i="1"/>
  <c r="Q71" i="1"/>
  <c r="O71" i="1"/>
  <c r="CO70" i="1"/>
  <c r="CN70" i="1"/>
  <c r="CL70" i="1"/>
  <c r="CI70" i="1"/>
  <c r="CG70" i="1"/>
  <c r="CE70" i="1"/>
  <c r="CC70" i="1"/>
  <c r="CA70" i="1"/>
  <c r="BY70" i="1"/>
  <c r="BW70" i="1"/>
  <c r="BU70" i="1"/>
  <c r="BS70" i="1"/>
  <c r="BQ70" i="1"/>
  <c r="BO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K70" i="1"/>
  <c r="AI70" i="1"/>
  <c r="AG70" i="1"/>
  <c r="AE70" i="1"/>
  <c r="AC70" i="1"/>
  <c r="AA70" i="1"/>
  <c r="W70" i="1"/>
  <c r="U70" i="1"/>
  <c r="S70" i="1"/>
  <c r="Q70" i="1"/>
  <c r="O70" i="1"/>
  <c r="CK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M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M69" i="1"/>
  <c r="AL69" i="1"/>
  <c r="AJ69" i="1"/>
  <c r="AH69" i="1"/>
  <c r="AF69" i="1"/>
  <c r="AD69" i="1"/>
  <c r="AB69" i="1"/>
  <c r="Z69" i="1"/>
  <c r="Y69" i="1"/>
  <c r="X69" i="1"/>
  <c r="V69" i="1"/>
  <c r="T69" i="1"/>
  <c r="R69" i="1"/>
  <c r="P69" i="1"/>
  <c r="N69" i="1"/>
  <c r="CO68" i="1"/>
  <c r="CN68" i="1"/>
  <c r="CL68" i="1"/>
  <c r="CI68" i="1"/>
  <c r="CG68" i="1"/>
  <c r="CE68" i="1"/>
  <c r="CC68" i="1"/>
  <c r="CA68" i="1"/>
  <c r="BY68" i="1"/>
  <c r="BW68" i="1"/>
  <c r="BU68" i="1"/>
  <c r="BS68" i="1"/>
  <c r="BQ68" i="1"/>
  <c r="BO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K68" i="1"/>
  <c r="AI68" i="1"/>
  <c r="AG68" i="1"/>
  <c r="AE68" i="1"/>
  <c r="AC68" i="1"/>
  <c r="AA68" i="1"/>
  <c r="W68" i="1"/>
  <c r="U68" i="1"/>
  <c r="S68" i="1"/>
  <c r="Q68" i="1"/>
  <c r="O68" i="1"/>
  <c r="CO67" i="1"/>
  <c r="CN67" i="1"/>
  <c r="CL67" i="1"/>
  <c r="CI67" i="1"/>
  <c r="CG67" i="1"/>
  <c r="CE67" i="1"/>
  <c r="CC67" i="1"/>
  <c r="CA67" i="1"/>
  <c r="BY67" i="1"/>
  <c r="BW67" i="1"/>
  <c r="BU67" i="1"/>
  <c r="BS67" i="1"/>
  <c r="BQ67" i="1"/>
  <c r="BO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K67" i="1"/>
  <c r="AI67" i="1"/>
  <c r="AG67" i="1"/>
  <c r="AE67" i="1"/>
  <c r="AC67" i="1"/>
  <c r="AA67" i="1"/>
  <c r="W67" i="1"/>
  <c r="U67" i="1"/>
  <c r="S67" i="1"/>
  <c r="Q67" i="1"/>
  <c r="O67" i="1"/>
  <c r="CK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M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M66" i="1"/>
  <c r="AL66" i="1"/>
  <c r="AJ66" i="1"/>
  <c r="AH66" i="1"/>
  <c r="AF66" i="1"/>
  <c r="AD66" i="1"/>
  <c r="AB66" i="1"/>
  <c r="Z66" i="1"/>
  <c r="Y66" i="1"/>
  <c r="X66" i="1"/>
  <c r="V66" i="1"/>
  <c r="T66" i="1"/>
  <c r="R66" i="1"/>
  <c r="P66" i="1"/>
  <c r="N66" i="1"/>
  <c r="CO65" i="1"/>
  <c r="CN65" i="1"/>
  <c r="CL65" i="1"/>
  <c r="CI65" i="1"/>
  <c r="CG65" i="1"/>
  <c r="CE65" i="1"/>
  <c r="CC65" i="1"/>
  <c r="CA65" i="1"/>
  <c r="BY65" i="1"/>
  <c r="BW65" i="1"/>
  <c r="BU65" i="1"/>
  <c r="BS65" i="1"/>
  <c r="BQ65" i="1"/>
  <c r="BO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K65" i="1"/>
  <c r="AI65" i="1"/>
  <c r="AG65" i="1"/>
  <c r="AE65" i="1"/>
  <c r="AC65" i="1"/>
  <c r="AA65" i="1"/>
  <c r="W65" i="1"/>
  <c r="U65" i="1"/>
  <c r="S65" i="1"/>
  <c r="Q65" i="1"/>
  <c r="O65" i="1"/>
  <c r="CO64" i="1"/>
  <c r="CN64" i="1"/>
  <c r="CL64" i="1"/>
  <c r="CP64" i="1" s="1"/>
  <c r="CI64" i="1"/>
  <c r="CG64" i="1"/>
  <c r="CE64" i="1"/>
  <c r="CC64" i="1"/>
  <c r="CA64" i="1"/>
  <c r="BY64" i="1"/>
  <c r="BW64" i="1"/>
  <c r="BU64" i="1"/>
  <c r="BS64" i="1"/>
  <c r="BQ64" i="1"/>
  <c r="BO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K64" i="1"/>
  <c r="AI64" i="1"/>
  <c r="AG64" i="1"/>
  <c r="AE64" i="1"/>
  <c r="AC64" i="1"/>
  <c r="AA64" i="1"/>
  <c r="W64" i="1"/>
  <c r="U64" i="1"/>
  <c r="S64" i="1"/>
  <c r="Q64" i="1"/>
  <c r="O64" i="1"/>
  <c r="CK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M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M63" i="1"/>
  <c r="AL63" i="1"/>
  <c r="AJ63" i="1"/>
  <c r="AH63" i="1"/>
  <c r="AF63" i="1"/>
  <c r="AD63" i="1"/>
  <c r="AB63" i="1"/>
  <c r="Z63" i="1"/>
  <c r="Y63" i="1"/>
  <c r="X63" i="1"/>
  <c r="V63" i="1"/>
  <c r="T63" i="1"/>
  <c r="R63" i="1"/>
  <c r="P63" i="1"/>
  <c r="N63" i="1"/>
  <c r="CO62" i="1"/>
  <c r="CN62" i="1"/>
  <c r="CL62" i="1"/>
  <c r="CE62" i="1"/>
  <c r="CC62" i="1"/>
  <c r="CA62" i="1"/>
  <c r="BY62" i="1"/>
  <c r="BW62" i="1"/>
  <c r="BU62" i="1"/>
  <c r="BS62" i="1"/>
  <c r="BO62" i="1"/>
  <c r="BK62" i="1"/>
  <c r="BI62" i="1"/>
  <c r="BG62" i="1"/>
  <c r="BE62" i="1"/>
  <c r="BC62" i="1"/>
  <c r="BA62" i="1"/>
  <c r="AW62" i="1"/>
  <c r="AU62" i="1"/>
  <c r="AS62" i="1"/>
  <c r="AQ62" i="1"/>
  <c r="AO62" i="1"/>
  <c r="AK62" i="1"/>
  <c r="AI62" i="1"/>
  <c r="AG62" i="1"/>
  <c r="AE62" i="1"/>
  <c r="AC62" i="1"/>
  <c r="Y62" i="1"/>
  <c r="W62" i="1"/>
  <c r="U62" i="1"/>
  <c r="S62" i="1"/>
  <c r="Q62" i="1"/>
  <c r="O62" i="1"/>
  <c r="CO61" i="1"/>
  <c r="CN61" i="1"/>
  <c r="CL61" i="1"/>
  <c r="CE61" i="1"/>
  <c r="CC61" i="1"/>
  <c r="CA61" i="1"/>
  <c r="BY61" i="1"/>
  <c r="BW61" i="1"/>
  <c r="BU61" i="1"/>
  <c r="BS61" i="1"/>
  <c r="BO61" i="1"/>
  <c r="BK61" i="1"/>
  <c r="BI61" i="1"/>
  <c r="BG61" i="1"/>
  <c r="BE61" i="1"/>
  <c r="BC61" i="1"/>
  <c r="BA61" i="1"/>
  <c r="AW61" i="1"/>
  <c r="AU61" i="1"/>
  <c r="AS61" i="1"/>
  <c r="AQ61" i="1"/>
  <c r="AO61" i="1"/>
  <c r="AK61" i="1"/>
  <c r="AI61" i="1"/>
  <c r="AG61" i="1"/>
  <c r="AE61" i="1"/>
  <c r="AC61" i="1"/>
  <c r="Y61" i="1"/>
  <c r="W61" i="1"/>
  <c r="U61" i="1"/>
  <c r="S61" i="1"/>
  <c r="Q61" i="1"/>
  <c r="O61" i="1"/>
  <c r="CO60" i="1"/>
  <c r="CN60" i="1"/>
  <c r="CL60" i="1"/>
  <c r="CI60" i="1"/>
  <c r="CG60" i="1"/>
  <c r="CE60" i="1"/>
  <c r="CC60" i="1"/>
  <c r="CA60" i="1"/>
  <c r="BY60" i="1"/>
  <c r="BW60" i="1"/>
  <c r="BU60" i="1"/>
  <c r="BS60" i="1"/>
  <c r="BQ60" i="1"/>
  <c r="BO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K60" i="1"/>
  <c r="AI60" i="1"/>
  <c r="AG60" i="1"/>
  <c r="AE60" i="1"/>
  <c r="AC60" i="1"/>
  <c r="AA60" i="1"/>
  <c r="W60" i="1"/>
  <c r="U60" i="1"/>
  <c r="S60" i="1"/>
  <c r="Q60" i="1"/>
  <c r="O60" i="1"/>
  <c r="CO59" i="1"/>
  <c r="CN59" i="1"/>
  <c r="CL59" i="1"/>
  <c r="CI59" i="1"/>
  <c r="CG59" i="1"/>
  <c r="CE59" i="1"/>
  <c r="CC59" i="1"/>
  <c r="CA59" i="1"/>
  <c r="BY59" i="1"/>
  <c r="BW59" i="1"/>
  <c r="BU59" i="1"/>
  <c r="BS59" i="1"/>
  <c r="BQ59" i="1"/>
  <c r="BO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K59" i="1"/>
  <c r="AI59" i="1"/>
  <c r="AG59" i="1"/>
  <c r="AE59" i="1"/>
  <c r="AC59" i="1"/>
  <c r="AA59" i="1"/>
  <c r="W59" i="1"/>
  <c r="U59" i="1"/>
  <c r="S59" i="1"/>
  <c r="Q59" i="1"/>
  <c r="O59" i="1"/>
  <c r="CO58" i="1"/>
  <c r="CN58" i="1"/>
  <c r="CL58" i="1"/>
  <c r="CP58" i="1" s="1"/>
  <c r="CI58" i="1"/>
  <c r="CG58" i="1"/>
  <c r="CE58" i="1"/>
  <c r="CC58" i="1"/>
  <c r="CA58" i="1"/>
  <c r="BY58" i="1"/>
  <c r="BW58" i="1"/>
  <c r="BU58" i="1"/>
  <c r="BS58" i="1"/>
  <c r="BQ58" i="1"/>
  <c r="BO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K58" i="1"/>
  <c r="AI58" i="1"/>
  <c r="AG58" i="1"/>
  <c r="AE58" i="1"/>
  <c r="AC58" i="1"/>
  <c r="AA58" i="1"/>
  <c r="W58" i="1"/>
  <c r="U58" i="1"/>
  <c r="S58" i="1"/>
  <c r="Q58" i="1"/>
  <c r="O58" i="1"/>
  <c r="CO57" i="1"/>
  <c r="CN57" i="1"/>
  <c r="CL57" i="1"/>
  <c r="CI57" i="1"/>
  <c r="CG57" i="1"/>
  <c r="CE57" i="1"/>
  <c r="CC57" i="1"/>
  <c r="CA57" i="1"/>
  <c r="BY57" i="1"/>
  <c r="BW57" i="1"/>
  <c r="BU57" i="1"/>
  <c r="BS57" i="1"/>
  <c r="BQ57" i="1"/>
  <c r="BO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K57" i="1"/>
  <c r="AI57" i="1"/>
  <c r="AG57" i="1"/>
  <c r="AE57" i="1"/>
  <c r="AC57" i="1"/>
  <c r="AA57" i="1"/>
  <c r="W57" i="1"/>
  <c r="U57" i="1"/>
  <c r="S57" i="1"/>
  <c r="Q57" i="1"/>
  <c r="O57" i="1"/>
  <c r="CO56" i="1"/>
  <c r="CN56" i="1"/>
  <c r="CL56" i="1"/>
  <c r="CP56" i="1" s="1"/>
  <c r="CI56" i="1"/>
  <c r="CG56" i="1"/>
  <c r="CE56" i="1"/>
  <c r="CC56" i="1"/>
  <c r="CA56" i="1"/>
  <c r="BY56" i="1"/>
  <c r="BW56" i="1"/>
  <c r="BU56" i="1"/>
  <c r="BS56" i="1"/>
  <c r="BQ56" i="1"/>
  <c r="BO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K56" i="1"/>
  <c r="AI56" i="1"/>
  <c r="AG56" i="1"/>
  <c r="AE56" i="1"/>
  <c r="AC56" i="1"/>
  <c r="AA56" i="1"/>
  <c r="W56" i="1"/>
  <c r="U56" i="1"/>
  <c r="S56" i="1"/>
  <c r="Q56" i="1"/>
  <c r="O56" i="1"/>
  <c r="CL55" i="1"/>
  <c r="CE55" i="1"/>
  <c r="CC55" i="1"/>
  <c r="CA55" i="1"/>
  <c r="BY55" i="1"/>
  <c r="BW55" i="1"/>
  <c r="BU55" i="1"/>
  <c r="BS55" i="1"/>
  <c r="BO55" i="1"/>
  <c r="BK55" i="1"/>
  <c r="BI55" i="1"/>
  <c r="BG55" i="1"/>
  <c r="BE55" i="1"/>
  <c r="BC55" i="1"/>
  <c r="BA55" i="1"/>
  <c r="AW55" i="1"/>
  <c r="AU55" i="1"/>
  <c r="AS55" i="1"/>
  <c r="AQ55" i="1"/>
  <c r="AO55" i="1"/>
  <c r="AK55" i="1"/>
  <c r="AI55" i="1"/>
  <c r="AG55" i="1"/>
  <c r="AE55" i="1"/>
  <c r="AC55" i="1"/>
  <c r="Y55" i="1"/>
  <c r="W55" i="1"/>
  <c r="U55" i="1"/>
  <c r="S55" i="1"/>
  <c r="Q55" i="1"/>
  <c r="O55" i="1"/>
  <c r="CL54" i="1"/>
  <c r="CE54" i="1"/>
  <c r="CC54" i="1"/>
  <c r="CA54" i="1"/>
  <c r="BY54" i="1"/>
  <c r="BW54" i="1"/>
  <c r="BU54" i="1"/>
  <c r="BS54" i="1"/>
  <c r="BO54" i="1"/>
  <c r="BK54" i="1"/>
  <c r="BI54" i="1"/>
  <c r="BG54" i="1"/>
  <c r="BE54" i="1"/>
  <c r="BC54" i="1"/>
  <c r="BA54" i="1"/>
  <c r="AW54" i="1"/>
  <c r="AU54" i="1"/>
  <c r="AS54" i="1"/>
  <c r="AQ54" i="1"/>
  <c r="AO54" i="1"/>
  <c r="AK54" i="1"/>
  <c r="AI54" i="1"/>
  <c r="AG54" i="1"/>
  <c r="AE54" i="1"/>
  <c r="AC54" i="1"/>
  <c r="Y54" i="1"/>
  <c r="W54" i="1"/>
  <c r="U54" i="1"/>
  <c r="S54" i="1"/>
  <c r="Q54" i="1"/>
  <c r="O54" i="1"/>
  <c r="CO53" i="1"/>
  <c r="CN53" i="1"/>
  <c r="CL53" i="1"/>
  <c r="CE53" i="1"/>
  <c r="CC53" i="1"/>
  <c r="CA53" i="1"/>
  <c r="BY53" i="1"/>
  <c r="BW53" i="1"/>
  <c r="BU53" i="1"/>
  <c r="BS53" i="1"/>
  <c r="BO53" i="1"/>
  <c r="BK53" i="1"/>
  <c r="BI53" i="1"/>
  <c r="BG53" i="1"/>
  <c r="BE53" i="1"/>
  <c r="BC53" i="1"/>
  <c r="BA53" i="1"/>
  <c r="AW53" i="1"/>
  <c r="AU53" i="1"/>
  <c r="AS53" i="1"/>
  <c r="AQ53" i="1"/>
  <c r="AO53" i="1"/>
  <c r="AK53" i="1"/>
  <c r="AI53" i="1"/>
  <c r="AG53" i="1"/>
  <c r="AE53" i="1"/>
  <c r="AC53" i="1"/>
  <c r="Y53" i="1"/>
  <c r="W53" i="1"/>
  <c r="U53" i="1"/>
  <c r="S53" i="1"/>
  <c r="Q53" i="1"/>
  <c r="O53" i="1"/>
  <c r="CO52" i="1"/>
  <c r="CN52" i="1"/>
  <c r="CL52" i="1"/>
  <c r="CE52" i="1"/>
  <c r="CC52" i="1"/>
  <c r="CA52" i="1"/>
  <c r="BY52" i="1"/>
  <c r="BW52" i="1"/>
  <c r="BU52" i="1"/>
  <c r="BS52" i="1"/>
  <c r="BO52" i="1"/>
  <c r="BK52" i="1"/>
  <c r="BI52" i="1"/>
  <c r="BG52" i="1"/>
  <c r="BE52" i="1"/>
  <c r="BC52" i="1"/>
  <c r="BA52" i="1"/>
  <c r="AW52" i="1"/>
  <c r="AU52" i="1"/>
  <c r="AS52" i="1"/>
  <c r="AQ52" i="1"/>
  <c r="AO52" i="1"/>
  <c r="AK52" i="1"/>
  <c r="AI52" i="1"/>
  <c r="AG52" i="1"/>
  <c r="AE52" i="1"/>
  <c r="AC52" i="1"/>
  <c r="Y52" i="1"/>
  <c r="W52" i="1"/>
  <c r="U52" i="1"/>
  <c r="S52" i="1"/>
  <c r="Q52" i="1"/>
  <c r="O52" i="1"/>
  <c r="CO51" i="1"/>
  <c r="CO49" i="1" s="1"/>
  <c r="CN51" i="1"/>
  <c r="CE51" i="1"/>
  <c r="CC51" i="1"/>
  <c r="CA51" i="1"/>
  <c r="BY51" i="1"/>
  <c r="BW51" i="1"/>
  <c r="BU51" i="1"/>
  <c r="BS51" i="1"/>
  <c r="BO51" i="1"/>
  <c r="BK51" i="1"/>
  <c r="BI51" i="1"/>
  <c r="BG51" i="1"/>
  <c r="BE51" i="1"/>
  <c r="BB51" i="1"/>
  <c r="BC51" i="1" s="1"/>
  <c r="BA51" i="1"/>
  <c r="AW51" i="1"/>
  <c r="AU51" i="1"/>
  <c r="AS51" i="1"/>
  <c r="AQ51" i="1"/>
  <c r="AO51" i="1"/>
  <c r="AK51" i="1"/>
  <c r="AI51" i="1"/>
  <c r="AG51" i="1"/>
  <c r="AE51" i="1"/>
  <c r="AC51" i="1"/>
  <c r="Y51" i="1"/>
  <c r="W51" i="1"/>
  <c r="U51" i="1"/>
  <c r="S51" i="1"/>
  <c r="Q51" i="1"/>
  <c r="O51" i="1"/>
  <c r="CO50" i="1"/>
  <c r="CN50" i="1"/>
  <c r="CL50" i="1"/>
  <c r="CE50" i="1"/>
  <c r="CC50" i="1"/>
  <c r="CA50" i="1"/>
  <c r="BY50" i="1"/>
  <c r="BW50" i="1"/>
  <c r="BU50" i="1"/>
  <c r="BS50" i="1"/>
  <c r="BO50" i="1"/>
  <c r="BK50" i="1"/>
  <c r="BI50" i="1"/>
  <c r="BG50" i="1"/>
  <c r="BE50" i="1"/>
  <c r="BC50" i="1"/>
  <c r="BA50" i="1"/>
  <c r="AW50" i="1"/>
  <c r="AU50" i="1"/>
  <c r="AS50" i="1"/>
  <c r="AQ50" i="1"/>
  <c r="AO50" i="1"/>
  <c r="AK50" i="1"/>
  <c r="AI50" i="1"/>
  <c r="AG50" i="1"/>
  <c r="AE50" i="1"/>
  <c r="AC50" i="1"/>
  <c r="Y50" i="1"/>
  <c r="W50" i="1"/>
  <c r="U50" i="1"/>
  <c r="S50" i="1"/>
  <c r="Q50" i="1"/>
  <c r="O50" i="1"/>
  <c r="CK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M49" i="1"/>
  <c r="BL49" i="1"/>
  <c r="BJ49" i="1"/>
  <c r="BH49" i="1"/>
  <c r="BF49" i="1"/>
  <c r="BD49" i="1"/>
  <c r="AZ49" i="1"/>
  <c r="AX49" i="1"/>
  <c r="AV49" i="1"/>
  <c r="AT49" i="1"/>
  <c r="AR49" i="1"/>
  <c r="AP49" i="1"/>
  <c r="AN49" i="1"/>
  <c r="AM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CO48" i="1"/>
  <c r="CN48" i="1"/>
  <c r="CL48" i="1"/>
  <c r="CI48" i="1"/>
  <c r="CG48" i="1"/>
  <c r="CE48" i="1"/>
  <c r="CC48" i="1"/>
  <c r="CA48" i="1"/>
  <c r="BY48" i="1"/>
  <c r="BW48" i="1"/>
  <c r="BU48" i="1"/>
  <c r="BS48" i="1"/>
  <c r="BQ48" i="1"/>
  <c r="BO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K48" i="1"/>
  <c r="AI48" i="1"/>
  <c r="AG48" i="1"/>
  <c r="AE48" i="1"/>
  <c r="AC48" i="1"/>
  <c r="AA48" i="1"/>
  <c r="W48" i="1"/>
  <c r="U48" i="1"/>
  <c r="S48" i="1"/>
  <c r="Q48" i="1"/>
  <c r="O48" i="1"/>
  <c r="CO47" i="1"/>
  <c r="CO46" i="1" s="1"/>
  <c r="CN47" i="1"/>
  <c r="CL47" i="1"/>
  <c r="CI47" i="1"/>
  <c r="CG47" i="1"/>
  <c r="CE47" i="1"/>
  <c r="CC47" i="1"/>
  <c r="CA47" i="1"/>
  <c r="BY47" i="1"/>
  <c r="BW47" i="1"/>
  <c r="BU47" i="1"/>
  <c r="BS47" i="1"/>
  <c r="BQ47" i="1"/>
  <c r="BO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K47" i="1"/>
  <c r="AI47" i="1"/>
  <c r="AG47" i="1"/>
  <c r="AE47" i="1"/>
  <c r="AC47" i="1"/>
  <c r="AA47" i="1"/>
  <c r="W47" i="1"/>
  <c r="U47" i="1"/>
  <c r="S47" i="1"/>
  <c r="Q47" i="1"/>
  <c r="O47" i="1"/>
  <c r="CK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M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M46" i="1"/>
  <c r="AL46" i="1"/>
  <c r="AJ46" i="1"/>
  <c r="AH46" i="1"/>
  <c r="AF46" i="1"/>
  <c r="AD46" i="1"/>
  <c r="AB46" i="1"/>
  <c r="Z46" i="1"/>
  <c r="Y46" i="1"/>
  <c r="X46" i="1"/>
  <c r="V46" i="1"/>
  <c r="T46" i="1"/>
  <c r="R46" i="1"/>
  <c r="P46" i="1"/>
  <c r="N46" i="1"/>
  <c r="CO45" i="1"/>
  <c r="CO44" i="1" s="1"/>
  <c r="CN45" i="1"/>
  <c r="CN44" i="1" s="1"/>
  <c r="CL45" i="1"/>
  <c r="CI45" i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K45" i="1"/>
  <c r="AK44" i="1" s="1"/>
  <c r="AI45" i="1"/>
  <c r="AI44" i="1" s="1"/>
  <c r="AG45" i="1"/>
  <c r="AG44" i="1" s="1"/>
  <c r="AE45" i="1"/>
  <c r="AE44" i="1" s="1"/>
  <c r="AC45" i="1"/>
  <c r="AC44" i="1" s="1"/>
  <c r="AA45" i="1"/>
  <c r="AA44" i="1" s="1"/>
  <c r="W45" i="1"/>
  <c r="W44" i="1" s="1"/>
  <c r="U45" i="1"/>
  <c r="U44" i="1" s="1"/>
  <c r="S45" i="1"/>
  <c r="S44" i="1" s="1"/>
  <c r="Q45" i="1"/>
  <c r="O45" i="1"/>
  <c r="O44" i="1" s="1"/>
  <c r="CK44" i="1"/>
  <c r="CJ44" i="1"/>
  <c r="CI44" i="1"/>
  <c r="CH44" i="1"/>
  <c r="CF44" i="1"/>
  <c r="CD44" i="1"/>
  <c r="CB44" i="1"/>
  <c r="BZ44" i="1"/>
  <c r="BX44" i="1"/>
  <c r="BV44" i="1"/>
  <c r="BT44" i="1"/>
  <c r="BR44" i="1"/>
  <c r="BP44" i="1"/>
  <c r="BN44" i="1"/>
  <c r="BM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M44" i="1"/>
  <c r="AL44" i="1"/>
  <c r="AJ44" i="1"/>
  <c r="AH44" i="1"/>
  <c r="AF44" i="1"/>
  <c r="AD44" i="1"/>
  <c r="AB44" i="1"/>
  <c r="Z44" i="1"/>
  <c r="Y44" i="1"/>
  <c r="X44" i="1"/>
  <c r="V44" i="1"/>
  <c r="T44" i="1"/>
  <c r="R44" i="1"/>
  <c r="P44" i="1"/>
  <c r="N44" i="1"/>
  <c r="CO43" i="1"/>
  <c r="CN43" i="1"/>
  <c r="CL43" i="1"/>
  <c r="CI43" i="1"/>
  <c r="CG43" i="1"/>
  <c r="CE43" i="1"/>
  <c r="CC43" i="1"/>
  <c r="CA43" i="1"/>
  <c r="BY43" i="1"/>
  <c r="BW43" i="1"/>
  <c r="BU43" i="1"/>
  <c r="BS43" i="1"/>
  <c r="BQ43" i="1"/>
  <c r="BO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K43" i="1"/>
  <c r="AI43" i="1"/>
  <c r="AG43" i="1"/>
  <c r="AE43" i="1"/>
  <c r="AC43" i="1"/>
  <c r="AA43" i="1"/>
  <c r="W43" i="1"/>
  <c r="U43" i="1"/>
  <c r="S43" i="1"/>
  <c r="Q43" i="1"/>
  <c r="O43" i="1"/>
  <c r="CO42" i="1"/>
  <c r="CN42" i="1"/>
  <c r="CL42" i="1"/>
  <c r="CI42" i="1"/>
  <c r="CG42" i="1"/>
  <c r="CE42" i="1"/>
  <c r="CC42" i="1"/>
  <c r="CA42" i="1"/>
  <c r="BY42" i="1"/>
  <c r="BW42" i="1"/>
  <c r="BU42" i="1"/>
  <c r="BS42" i="1"/>
  <c r="BQ42" i="1"/>
  <c r="BO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K42" i="1"/>
  <c r="AI42" i="1"/>
  <c r="AG42" i="1"/>
  <c r="AE42" i="1"/>
  <c r="AC42" i="1"/>
  <c r="AA42" i="1"/>
  <c r="W42" i="1"/>
  <c r="U42" i="1"/>
  <c r="S42" i="1"/>
  <c r="Q42" i="1"/>
  <c r="O42" i="1"/>
  <c r="CK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M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Y41" i="1"/>
  <c r="X41" i="1"/>
  <c r="V41" i="1"/>
  <c r="T41" i="1"/>
  <c r="R41" i="1"/>
  <c r="P41" i="1"/>
  <c r="N41" i="1"/>
  <c r="CO40" i="1"/>
  <c r="CN40" i="1"/>
  <c r="CL40" i="1"/>
  <c r="CI40" i="1"/>
  <c r="CG40" i="1"/>
  <c r="CE40" i="1"/>
  <c r="CC40" i="1"/>
  <c r="CA40" i="1"/>
  <c r="BY40" i="1"/>
  <c r="BW40" i="1"/>
  <c r="BU40" i="1"/>
  <c r="BS40" i="1"/>
  <c r="BQ40" i="1"/>
  <c r="BO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K40" i="1"/>
  <c r="AI40" i="1"/>
  <c r="AG40" i="1"/>
  <c r="AE40" i="1"/>
  <c r="AC40" i="1"/>
  <c r="AA40" i="1"/>
  <c r="W40" i="1"/>
  <c r="U40" i="1"/>
  <c r="S40" i="1"/>
  <c r="Q40" i="1"/>
  <c r="O40" i="1"/>
  <c r="CO39" i="1"/>
  <c r="CO37" i="1" s="1"/>
  <c r="CN39" i="1"/>
  <c r="CL39" i="1"/>
  <c r="CP39" i="1" s="1"/>
  <c r="CI39" i="1"/>
  <c r="CG39" i="1"/>
  <c r="CE39" i="1"/>
  <c r="CC39" i="1"/>
  <c r="CA39" i="1"/>
  <c r="BY39" i="1"/>
  <c r="BW39" i="1"/>
  <c r="BU39" i="1"/>
  <c r="BS39" i="1"/>
  <c r="BQ39" i="1"/>
  <c r="BO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K39" i="1"/>
  <c r="AI39" i="1"/>
  <c r="AG39" i="1"/>
  <c r="AE39" i="1"/>
  <c r="AC39" i="1"/>
  <c r="AA39" i="1"/>
  <c r="W39" i="1"/>
  <c r="U39" i="1"/>
  <c r="S39" i="1"/>
  <c r="Q39" i="1"/>
  <c r="O39" i="1"/>
  <c r="CO38" i="1"/>
  <c r="CN38" i="1"/>
  <c r="CL38" i="1"/>
  <c r="CI38" i="1"/>
  <c r="CG38" i="1"/>
  <c r="CE38" i="1"/>
  <c r="CC38" i="1"/>
  <c r="CA38" i="1"/>
  <c r="BY38" i="1"/>
  <c r="BW38" i="1"/>
  <c r="BU38" i="1"/>
  <c r="BS38" i="1"/>
  <c r="BQ38" i="1"/>
  <c r="BO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K38" i="1"/>
  <c r="AI38" i="1"/>
  <c r="AG38" i="1"/>
  <c r="AE38" i="1"/>
  <c r="AC38" i="1"/>
  <c r="AA38" i="1"/>
  <c r="W38" i="1"/>
  <c r="U38" i="1"/>
  <c r="S38" i="1"/>
  <c r="Q38" i="1"/>
  <c r="O38" i="1"/>
  <c r="CK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M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M37" i="1"/>
  <c r="AL37" i="1"/>
  <c r="AJ37" i="1"/>
  <c r="AH37" i="1"/>
  <c r="AF37" i="1"/>
  <c r="AD37" i="1"/>
  <c r="AB37" i="1"/>
  <c r="Z37" i="1"/>
  <c r="Y37" i="1"/>
  <c r="X37" i="1"/>
  <c r="V37" i="1"/>
  <c r="T37" i="1"/>
  <c r="R37" i="1"/>
  <c r="P37" i="1"/>
  <c r="N37" i="1"/>
  <c r="CO36" i="1"/>
  <c r="CO35" i="1" s="1"/>
  <c r="CN36" i="1"/>
  <c r="CN35" i="1" s="1"/>
  <c r="CL36" i="1"/>
  <c r="CL35" i="1" s="1"/>
  <c r="CI36" i="1"/>
  <c r="CI35" i="1" s="1"/>
  <c r="CG36" i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W36" i="1"/>
  <c r="W35" i="1" s="1"/>
  <c r="U36" i="1"/>
  <c r="U35" i="1" s="1"/>
  <c r="S36" i="1"/>
  <c r="S35" i="1" s="1"/>
  <c r="Q36" i="1"/>
  <c r="O36" i="1"/>
  <c r="O35" i="1" s="1"/>
  <c r="CK35" i="1"/>
  <c r="CJ35" i="1"/>
  <c r="CH35" i="1"/>
  <c r="CG35" i="1"/>
  <c r="CF35" i="1"/>
  <c r="CD35" i="1"/>
  <c r="CB35" i="1"/>
  <c r="BZ35" i="1"/>
  <c r="BX35" i="1"/>
  <c r="BV35" i="1"/>
  <c r="BT35" i="1"/>
  <c r="BR35" i="1"/>
  <c r="BP35" i="1"/>
  <c r="BN35" i="1"/>
  <c r="BM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M35" i="1"/>
  <c r="AL35" i="1"/>
  <c r="AJ35" i="1"/>
  <c r="AH35" i="1"/>
  <c r="AF35" i="1"/>
  <c r="AD35" i="1"/>
  <c r="AB35" i="1"/>
  <c r="Z35" i="1"/>
  <c r="Y35" i="1"/>
  <c r="X35" i="1"/>
  <c r="V35" i="1"/>
  <c r="T35" i="1"/>
  <c r="R35" i="1"/>
  <c r="P35" i="1"/>
  <c r="N35" i="1"/>
  <c r="CO34" i="1"/>
  <c r="CN34" i="1"/>
  <c r="CL34" i="1"/>
  <c r="CE34" i="1"/>
  <c r="CC34" i="1"/>
  <c r="CA34" i="1"/>
  <c r="BY34" i="1"/>
  <c r="BW34" i="1"/>
  <c r="BU34" i="1"/>
  <c r="BS34" i="1"/>
  <c r="BO34" i="1"/>
  <c r="BK34" i="1"/>
  <c r="BI34" i="1"/>
  <c r="BG34" i="1"/>
  <c r="BE34" i="1"/>
  <c r="BC34" i="1"/>
  <c r="BA34" i="1"/>
  <c r="AW34" i="1"/>
  <c r="AU34" i="1"/>
  <c r="AS34" i="1"/>
  <c r="AQ34" i="1"/>
  <c r="AO34" i="1"/>
  <c r="AK34" i="1"/>
  <c r="AI34" i="1"/>
  <c r="AG34" i="1"/>
  <c r="AE34" i="1"/>
  <c r="AC34" i="1"/>
  <c r="Y34" i="1"/>
  <c r="W34" i="1"/>
  <c r="U34" i="1"/>
  <c r="S34" i="1"/>
  <c r="Q34" i="1"/>
  <c r="O34" i="1"/>
  <c r="CO33" i="1"/>
  <c r="CN33" i="1"/>
  <c r="CL33" i="1"/>
  <c r="CP33" i="1" s="1"/>
  <c r="CE33" i="1"/>
  <c r="CC33" i="1"/>
  <c r="CA33" i="1"/>
  <c r="BY33" i="1"/>
  <c r="BW33" i="1"/>
  <c r="BU33" i="1"/>
  <c r="BS33" i="1"/>
  <c r="BO33" i="1"/>
  <c r="BK33" i="1"/>
  <c r="BI33" i="1"/>
  <c r="BG33" i="1"/>
  <c r="BE33" i="1"/>
  <c r="BC33" i="1"/>
  <c r="BA33" i="1"/>
  <c r="AW33" i="1"/>
  <c r="AU33" i="1"/>
  <c r="AS33" i="1"/>
  <c r="AQ33" i="1"/>
  <c r="AO33" i="1"/>
  <c r="AK33" i="1"/>
  <c r="AI33" i="1"/>
  <c r="AG33" i="1"/>
  <c r="AE33" i="1"/>
  <c r="AC33" i="1"/>
  <c r="Y33" i="1"/>
  <c r="W33" i="1"/>
  <c r="U33" i="1"/>
  <c r="S33" i="1"/>
  <c r="Q33" i="1"/>
  <c r="O33" i="1"/>
  <c r="CO32" i="1"/>
  <c r="CN32" i="1"/>
  <c r="CL32" i="1"/>
  <c r="CE32" i="1"/>
  <c r="CC32" i="1"/>
  <c r="CA32" i="1"/>
  <c r="BY32" i="1"/>
  <c r="BW32" i="1"/>
  <c r="BU32" i="1"/>
  <c r="BS32" i="1"/>
  <c r="BO32" i="1"/>
  <c r="BK32" i="1"/>
  <c r="BI32" i="1"/>
  <c r="BG32" i="1"/>
  <c r="BE32" i="1"/>
  <c r="BC32" i="1"/>
  <c r="BA32" i="1"/>
  <c r="AW32" i="1"/>
  <c r="AU32" i="1"/>
  <c r="AS32" i="1"/>
  <c r="AQ32" i="1"/>
  <c r="AO32" i="1"/>
  <c r="AK32" i="1"/>
  <c r="AI32" i="1"/>
  <c r="AG32" i="1"/>
  <c r="AE32" i="1"/>
  <c r="AC32" i="1"/>
  <c r="Y32" i="1"/>
  <c r="W32" i="1"/>
  <c r="U32" i="1"/>
  <c r="S32" i="1"/>
  <c r="Q32" i="1"/>
  <c r="O32" i="1"/>
  <c r="CO31" i="1"/>
  <c r="CN31" i="1"/>
  <c r="CL31" i="1"/>
  <c r="CE31" i="1"/>
  <c r="CC31" i="1"/>
  <c r="CA31" i="1"/>
  <c r="BY31" i="1"/>
  <c r="BW31" i="1"/>
  <c r="BU31" i="1"/>
  <c r="BS31" i="1"/>
  <c r="BO31" i="1"/>
  <c r="BK31" i="1"/>
  <c r="BI31" i="1"/>
  <c r="BG31" i="1"/>
  <c r="BE31" i="1"/>
  <c r="BC31" i="1"/>
  <c r="BA31" i="1"/>
  <c r="AW31" i="1"/>
  <c r="AU31" i="1"/>
  <c r="AS31" i="1"/>
  <c r="AQ31" i="1"/>
  <c r="AO31" i="1"/>
  <c r="AK31" i="1"/>
  <c r="AI31" i="1"/>
  <c r="AG31" i="1"/>
  <c r="AE31" i="1"/>
  <c r="AC31" i="1"/>
  <c r="Y31" i="1"/>
  <c r="W31" i="1"/>
  <c r="U31" i="1"/>
  <c r="S31" i="1"/>
  <c r="Q31" i="1"/>
  <c r="O31" i="1"/>
  <c r="CK30" i="1"/>
  <c r="CJ30" i="1"/>
  <c r="CI30" i="1"/>
  <c r="CH30" i="1"/>
  <c r="CG30" i="1"/>
  <c r="CF30" i="1"/>
  <c r="CD30" i="1"/>
  <c r="CB30" i="1"/>
  <c r="BZ30" i="1"/>
  <c r="BX30" i="1"/>
  <c r="BV30" i="1"/>
  <c r="BT30" i="1"/>
  <c r="BR30" i="1"/>
  <c r="BQ30" i="1"/>
  <c r="BP30" i="1"/>
  <c r="BN30" i="1"/>
  <c r="BM30" i="1"/>
  <c r="BL30" i="1"/>
  <c r="BJ30" i="1"/>
  <c r="BH30" i="1"/>
  <c r="BF30" i="1"/>
  <c r="BD30" i="1"/>
  <c r="BB30" i="1"/>
  <c r="AZ30" i="1"/>
  <c r="AY30" i="1"/>
  <c r="AX30" i="1"/>
  <c r="AV30" i="1"/>
  <c r="AT30" i="1"/>
  <c r="AR30" i="1"/>
  <c r="AP30" i="1"/>
  <c r="AN30" i="1"/>
  <c r="AM30" i="1"/>
  <c r="AL30" i="1"/>
  <c r="AJ30" i="1"/>
  <c r="AH30" i="1"/>
  <c r="AF30" i="1"/>
  <c r="AD30" i="1"/>
  <c r="AB30" i="1"/>
  <c r="AA30" i="1"/>
  <c r="Z30" i="1"/>
  <c r="X30" i="1"/>
  <c r="V30" i="1"/>
  <c r="T30" i="1"/>
  <c r="R30" i="1"/>
  <c r="P30" i="1"/>
  <c r="N30" i="1"/>
  <c r="CO29" i="1"/>
  <c r="CN29" i="1"/>
  <c r="CL29" i="1"/>
  <c r="CI29" i="1"/>
  <c r="CG29" i="1"/>
  <c r="CE29" i="1"/>
  <c r="CC29" i="1"/>
  <c r="CA29" i="1"/>
  <c r="BY29" i="1"/>
  <c r="BW29" i="1"/>
  <c r="BU29" i="1"/>
  <c r="BS29" i="1"/>
  <c r="BQ29" i="1"/>
  <c r="BO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K29" i="1"/>
  <c r="AI29" i="1"/>
  <c r="AG29" i="1"/>
  <c r="AE29" i="1"/>
  <c r="AC29" i="1"/>
  <c r="AA29" i="1"/>
  <c r="W29" i="1"/>
  <c r="U29" i="1"/>
  <c r="S29" i="1"/>
  <c r="Q29" i="1"/>
  <c r="O29" i="1"/>
  <c r="CO28" i="1"/>
  <c r="CN28" i="1"/>
  <c r="CL28" i="1"/>
  <c r="CP28" i="1" s="1"/>
  <c r="CI28" i="1"/>
  <c r="CG28" i="1"/>
  <c r="CE28" i="1"/>
  <c r="CC28" i="1"/>
  <c r="CA28" i="1"/>
  <c r="BY28" i="1"/>
  <c r="BW28" i="1"/>
  <c r="BU28" i="1"/>
  <c r="BS28" i="1"/>
  <c r="BQ28" i="1"/>
  <c r="BO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K28" i="1"/>
  <c r="AI28" i="1"/>
  <c r="AG28" i="1"/>
  <c r="AE28" i="1"/>
  <c r="AC28" i="1"/>
  <c r="AA28" i="1"/>
  <c r="W28" i="1"/>
  <c r="U28" i="1"/>
  <c r="S28" i="1"/>
  <c r="Q28" i="1"/>
  <c r="O28" i="1"/>
  <c r="CO27" i="1"/>
  <c r="CN27" i="1"/>
  <c r="CL27" i="1"/>
  <c r="CI27" i="1"/>
  <c r="CG27" i="1"/>
  <c r="CE27" i="1"/>
  <c r="CC27" i="1"/>
  <c r="CA27" i="1"/>
  <c r="BY27" i="1"/>
  <c r="BW27" i="1"/>
  <c r="BU27" i="1"/>
  <c r="BS27" i="1"/>
  <c r="BQ27" i="1"/>
  <c r="BO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K27" i="1"/>
  <c r="AI27" i="1"/>
  <c r="AG27" i="1"/>
  <c r="AE27" i="1"/>
  <c r="AC27" i="1"/>
  <c r="AA27" i="1"/>
  <c r="W27" i="1"/>
  <c r="U27" i="1"/>
  <c r="S27" i="1"/>
  <c r="Q27" i="1"/>
  <c r="O27" i="1"/>
  <c r="CK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M26" i="1"/>
  <c r="AL26" i="1"/>
  <c r="AJ26" i="1"/>
  <c r="AH26" i="1"/>
  <c r="AF26" i="1"/>
  <c r="AD26" i="1"/>
  <c r="AB26" i="1"/>
  <c r="Z26" i="1"/>
  <c r="Y26" i="1"/>
  <c r="X26" i="1"/>
  <c r="V26" i="1"/>
  <c r="T26" i="1"/>
  <c r="R26" i="1"/>
  <c r="P26" i="1"/>
  <c r="N26" i="1"/>
  <c r="CO25" i="1"/>
  <c r="CN25" i="1"/>
  <c r="CN24" i="1" s="1"/>
  <c r="CL25" i="1"/>
  <c r="CL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K25" i="1"/>
  <c r="AK24" i="1" s="1"/>
  <c r="AI25" i="1"/>
  <c r="AI24" i="1" s="1"/>
  <c r="AG25" i="1"/>
  <c r="AG24" i="1" s="1"/>
  <c r="AE25" i="1"/>
  <c r="AC25" i="1"/>
  <c r="AC24" i="1" s="1"/>
  <c r="AA25" i="1"/>
  <c r="AA24" i="1" s="1"/>
  <c r="W25" i="1"/>
  <c r="W24" i="1" s="1"/>
  <c r="U25" i="1"/>
  <c r="U24" i="1" s="1"/>
  <c r="S25" i="1"/>
  <c r="S24" i="1" s="1"/>
  <c r="Q25" i="1"/>
  <c r="Q24" i="1" s="1"/>
  <c r="O25" i="1"/>
  <c r="O24" i="1" s="1"/>
  <c r="CO24" i="1"/>
  <c r="CK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M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M24" i="1"/>
  <c r="AL24" i="1"/>
  <c r="AJ24" i="1"/>
  <c r="AH24" i="1"/>
  <c r="AF24" i="1"/>
  <c r="AE24" i="1"/>
  <c r="AD24" i="1"/>
  <c r="AB24" i="1"/>
  <c r="Z24" i="1"/>
  <c r="Y24" i="1"/>
  <c r="X24" i="1"/>
  <c r="V24" i="1"/>
  <c r="T24" i="1"/>
  <c r="R24" i="1"/>
  <c r="P24" i="1"/>
  <c r="N24" i="1"/>
  <c r="CO23" i="1"/>
  <c r="CO22" i="1" s="1"/>
  <c r="CN23" i="1"/>
  <c r="CL23" i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Q23" i="1"/>
  <c r="BQ22" i="1" s="1"/>
  <c r="BO23" i="1"/>
  <c r="BO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O23" i="1"/>
  <c r="AO22" i="1" s="1"/>
  <c r="AK23" i="1"/>
  <c r="AK22" i="1" s="1"/>
  <c r="AI23" i="1"/>
  <c r="AI22" i="1" s="1"/>
  <c r="AG23" i="1"/>
  <c r="AG22" i="1" s="1"/>
  <c r="AE23" i="1"/>
  <c r="AE22" i="1" s="1"/>
  <c r="AC23" i="1"/>
  <c r="AC22" i="1" s="1"/>
  <c r="AA23" i="1"/>
  <c r="AA22" i="1" s="1"/>
  <c r="W23" i="1"/>
  <c r="W22" i="1" s="1"/>
  <c r="U23" i="1"/>
  <c r="U22" i="1" s="1"/>
  <c r="S23" i="1"/>
  <c r="S22" i="1" s="1"/>
  <c r="Q23" i="1"/>
  <c r="Q22" i="1" s="1"/>
  <c r="O23" i="1"/>
  <c r="O22" i="1" s="1"/>
  <c r="CN22" i="1"/>
  <c r="CK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M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M22" i="1"/>
  <c r="AL22" i="1"/>
  <c r="AJ22" i="1"/>
  <c r="AH22" i="1"/>
  <c r="AF22" i="1"/>
  <c r="AD22" i="1"/>
  <c r="AB22" i="1"/>
  <c r="Z22" i="1"/>
  <c r="Y22" i="1"/>
  <c r="X22" i="1"/>
  <c r="V22" i="1"/>
  <c r="T22" i="1"/>
  <c r="R22" i="1"/>
  <c r="P22" i="1"/>
  <c r="N22" i="1"/>
  <c r="CO21" i="1"/>
  <c r="CN21" i="1"/>
  <c r="CE21" i="1"/>
  <c r="CC21" i="1"/>
  <c r="CA21" i="1"/>
  <c r="BY21" i="1"/>
  <c r="BW21" i="1"/>
  <c r="BU21" i="1"/>
  <c r="BS21" i="1"/>
  <c r="BO21" i="1"/>
  <c r="BK21" i="1"/>
  <c r="BI21" i="1"/>
  <c r="BG21" i="1"/>
  <c r="BE21" i="1"/>
  <c r="BC21" i="1"/>
  <c r="BA21" i="1"/>
  <c r="AW21" i="1"/>
  <c r="AU21" i="1"/>
  <c r="AS21" i="1"/>
  <c r="AQ21" i="1"/>
  <c r="AO21" i="1"/>
  <c r="AK21" i="1"/>
  <c r="AI21" i="1"/>
  <c r="AG21" i="1"/>
  <c r="AE21" i="1"/>
  <c r="AC21" i="1"/>
  <c r="V21" i="1"/>
  <c r="CL21" i="1" s="1"/>
  <c r="U21" i="1"/>
  <c r="S21" i="1"/>
  <c r="Q21" i="1"/>
  <c r="O21" i="1"/>
  <c r="CO20" i="1"/>
  <c r="CN20" i="1"/>
  <c r="CE20" i="1"/>
  <c r="CC20" i="1"/>
  <c r="CA20" i="1"/>
  <c r="BY20" i="1"/>
  <c r="BW20" i="1"/>
  <c r="BU20" i="1"/>
  <c r="BS20" i="1"/>
  <c r="BO20" i="1"/>
  <c r="BK20" i="1"/>
  <c r="BI20" i="1"/>
  <c r="BG20" i="1"/>
  <c r="BE20" i="1"/>
  <c r="BC20" i="1"/>
  <c r="BA20" i="1"/>
  <c r="AW20" i="1"/>
  <c r="AU20" i="1"/>
  <c r="AS20" i="1"/>
  <c r="AQ20" i="1"/>
  <c r="AO20" i="1"/>
  <c r="AK20" i="1"/>
  <c r="AI20" i="1"/>
  <c r="AG20" i="1"/>
  <c r="AE20" i="1"/>
  <c r="AC20" i="1"/>
  <c r="V20" i="1"/>
  <c r="CL20" i="1" s="1"/>
  <c r="U20" i="1"/>
  <c r="S20" i="1"/>
  <c r="Q20" i="1"/>
  <c r="O20" i="1"/>
  <c r="CO19" i="1"/>
  <c r="CN19" i="1"/>
  <c r="CE19" i="1"/>
  <c r="CC19" i="1"/>
  <c r="CA19" i="1"/>
  <c r="BY19" i="1"/>
  <c r="BW19" i="1"/>
  <c r="BU19" i="1"/>
  <c r="BS19" i="1"/>
  <c r="BO19" i="1"/>
  <c r="BK19" i="1"/>
  <c r="BI19" i="1"/>
  <c r="BG19" i="1"/>
  <c r="BE19" i="1"/>
  <c r="BC19" i="1"/>
  <c r="BA19" i="1"/>
  <c r="AW19" i="1"/>
  <c r="AU19" i="1"/>
  <c r="AS19" i="1"/>
  <c r="AQ19" i="1"/>
  <c r="AO19" i="1"/>
  <c r="AK19" i="1"/>
  <c r="AI19" i="1"/>
  <c r="AG19" i="1"/>
  <c r="AE19" i="1"/>
  <c r="AC19" i="1"/>
  <c r="V19" i="1"/>
  <c r="CL19" i="1" s="1"/>
  <c r="U19" i="1"/>
  <c r="S19" i="1"/>
  <c r="Q19" i="1"/>
  <c r="O19" i="1"/>
  <c r="CO18" i="1"/>
  <c r="CN18" i="1"/>
  <c r="CE18" i="1"/>
  <c r="CC18" i="1"/>
  <c r="CA18" i="1"/>
  <c r="BY18" i="1"/>
  <c r="BW18" i="1"/>
  <c r="BU18" i="1"/>
  <c r="BS18" i="1"/>
  <c r="BO18" i="1"/>
  <c r="BK18" i="1"/>
  <c r="BI18" i="1"/>
  <c r="BG18" i="1"/>
  <c r="BE18" i="1"/>
  <c r="BC18" i="1"/>
  <c r="BA18" i="1"/>
  <c r="AW18" i="1"/>
  <c r="AU18" i="1"/>
  <c r="AS18" i="1"/>
  <c r="AQ18" i="1"/>
  <c r="AO18" i="1"/>
  <c r="AK18" i="1"/>
  <c r="AI18" i="1"/>
  <c r="AG18" i="1"/>
  <c r="AE18" i="1"/>
  <c r="AC18" i="1"/>
  <c r="W18" i="1"/>
  <c r="V18" i="1"/>
  <c r="CL18" i="1" s="1"/>
  <c r="U18" i="1"/>
  <c r="S18" i="1"/>
  <c r="Q18" i="1"/>
  <c r="O18" i="1"/>
  <c r="CO17" i="1"/>
  <c r="CN17" i="1"/>
  <c r="CL17" i="1"/>
  <c r="CI17" i="1"/>
  <c r="CG17" i="1"/>
  <c r="CE17" i="1"/>
  <c r="CC17" i="1"/>
  <c r="CA17" i="1"/>
  <c r="BY17" i="1"/>
  <c r="BW17" i="1"/>
  <c r="BU17" i="1"/>
  <c r="BS17" i="1"/>
  <c r="BQ17" i="1"/>
  <c r="BO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K17" i="1"/>
  <c r="AI17" i="1"/>
  <c r="AG17" i="1"/>
  <c r="AE17" i="1"/>
  <c r="AC17" i="1"/>
  <c r="AA17" i="1"/>
  <c r="W17" i="1"/>
  <c r="U17" i="1"/>
  <c r="S17" i="1"/>
  <c r="Q17" i="1"/>
  <c r="O17" i="1"/>
  <c r="CO16" i="1"/>
  <c r="CN16" i="1"/>
  <c r="CL16" i="1"/>
  <c r="CP16" i="1" s="1"/>
  <c r="CI16" i="1"/>
  <c r="CG16" i="1"/>
  <c r="CE16" i="1"/>
  <c r="CC16" i="1"/>
  <c r="CA16" i="1"/>
  <c r="BY16" i="1"/>
  <c r="BW16" i="1"/>
  <c r="BU16" i="1"/>
  <c r="BS16" i="1"/>
  <c r="BQ16" i="1"/>
  <c r="BO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K16" i="1"/>
  <c r="AI16" i="1"/>
  <c r="AG16" i="1"/>
  <c r="AE16" i="1"/>
  <c r="AC16" i="1"/>
  <c r="AA16" i="1"/>
  <c r="W16" i="1"/>
  <c r="U16" i="1"/>
  <c r="S16" i="1"/>
  <c r="Q16" i="1"/>
  <c r="O16" i="1"/>
  <c r="CO15" i="1"/>
  <c r="CN15" i="1"/>
  <c r="CL15" i="1"/>
  <c r="CI15" i="1"/>
  <c r="CG15" i="1"/>
  <c r="CE15" i="1"/>
  <c r="CC15" i="1"/>
  <c r="CA15" i="1"/>
  <c r="BY15" i="1"/>
  <c r="BW15" i="1"/>
  <c r="BU15" i="1"/>
  <c r="BS15" i="1"/>
  <c r="BQ15" i="1"/>
  <c r="BO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K15" i="1"/>
  <c r="AI15" i="1"/>
  <c r="AG15" i="1"/>
  <c r="AE15" i="1"/>
  <c r="AC15" i="1"/>
  <c r="AA15" i="1"/>
  <c r="W15" i="1"/>
  <c r="U15" i="1"/>
  <c r="S15" i="1"/>
  <c r="Q15" i="1"/>
  <c r="O15" i="1"/>
  <c r="CO14" i="1"/>
  <c r="CN14" i="1"/>
  <c r="CL14" i="1"/>
  <c r="CP14" i="1" s="1"/>
  <c r="CI14" i="1"/>
  <c r="CG14" i="1"/>
  <c r="CE14" i="1"/>
  <c r="CC14" i="1"/>
  <c r="CA14" i="1"/>
  <c r="BY14" i="1"/>
  <c r="BW14" i="1"/>
  <c r="BU14" i="1"/>
  <c r="BS14" i="1"/>
  <c r="BQ14" i="1"/>
  <c r="BO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K14" i="1"/>
  <c r="AI14" i="1"/>
  <c r="AG14" i="1"/>
  <c r="AE14" i="1"/>
  <c r="AC14" i="1"/>
  <c r="AA14" i="1"/>
  <c r="W14" i="1"/>
  <c r="U14" i="1"/>
  <c r="S14" i="1"/>
  <c r="Q14" i="1"/>
  <c r="O14" i="1"/>
  <c r="CO13" i="1"/>
  <c r="CN13" i="1"/>
  <c r="CL13" i="1"/>
  <c r="CI13" i="1"/>
  <c r="CG13" i="1"/>
  <c r="CE13" i="1"/>
  <c r="CC13" i="1"/>
  <c r="CA13" i="1"/>
  <c r="BY13" i="1"/>
  <c r="BW13" i="1"/>
  <c r="BU13" i="1"/>
  <c r="BS13" i="1"/>
  <c r="BQ13" i="1"/>
  <c r="BO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K13" i="1"/>
  <c r="AI13" i="1"/>
  <c r="AG13" i="1"/>
  <c r="AE13" i="1"/>
  <c r="AC13" i="1"/>
  <c r="AA13" i="1"/>
  <c r="W13" i="1"/>
  <c r="U13" i="1"/>
  <c r="S13" i="1"/>
  <c r="Q13" i="1"/>
  <c r="O13" i="1"/>
  <c r="CO12" i="1"/>
  <c r="CN12" i="1"/>
  <c r="CL12" i="1"/>
  <c r="CI12" i="1"/>
  <c r="CG12" i="1"/>
  <c r="CE12" i="1"/>
  <c r="CC12" i="1"/>
  <c r="CA12" i="1"/>
  <c r="BY12" i="1"/>
  <c r="BW12" i="1"/>
  <c r="BU12" i="1"/>
  <c r="BS12" i="1"/>
  <c r="BQ12" i="1"/>
  <c r="BO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K12" i="1"/>
  <c r="AI12" i="1"/>
  <c r="AG12" i="1"/>
  <c r="AE12" i="1"/>
  <c r="AC12" i="1"/>
  <c r="AA12" i="1"/>
  <c r="Y12" i="1"/>
  <c r="Y11" i="1" s="1"/>
  <c r="W12" i="1"/>
  <c r="U12" i="1"/>
  <c r="S12" i="1"/>
  <c r="Q12" i="1"/>
  <c r="O12" i="1"/>
  <c r="CK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M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M11" i="1"/>
  <c r="AL11" i="1"/>
  <c r="AJ11" i="1"/>
  <c r="AH11" i="1"/>
  <c r="AF11" i="1"/>
  <c r="AD11" i="1"/>
  <c r="AB11" i="1"/>
  <c r="Z11" i="1"/>
  <c r="X11" i="1"/>
  <c r="T11" i="1"/>
  <c r="R11" i="1"/>
  <c r="P11" i="1"/>
  <c r="N11" i="1"/>
  <c r="CO10" i="1"/>
  <c r="CQ10" i="1" s="1"/>
  <c r="CN10" i="1"/>
  <c r="CP10" i="1" s="1"/>
  <c r="C4" i="1"/>
  <c r="BQ203" i="1" l="1"/>
  <c r="U203" i="1"/>
  <c r="CI203" i="1"/>
  <c r="W63" i="1"/>
  <c r="AK63" i="1"/>
  <c r="AY63" i="1"/>
  <c r="BK63" i="1"/>
  <c r="BY63" i="1"/>
  <c r="BG66" i="1"/>
  <c r="AI73" i="1"/>
  <c r="BG63" i="1"/>
  <c r="AU207" i="1"/>
  <c r="U46" i="1"/>
  <c r="AI46" i="1"/>
  <c r="BW46" i="1"/>
  <c r="CP62" i="1"/>
  <c r="AO46" i="1"/>
  <c r="BI212" i="1"/>
  <c r="CI66" i="1"/>
  <c r="AA243" i="1"/>
  <c r="CM250" i="1"/>
  <c r="CQ250" i="1" s="1"/>
  <c r="CC203" i="1"/>
  <c r="AO37" i="1"/>
  <c r="AA207" i="1"/>
  <c r="CC173" i="1"/>
  <c r="Q46" i="1"/>
  <c r="AE46" i="1"/>
  <c r="AS46" i="1"/>
  <c r="BE46" i="1"/>
  <c r="BS46" i="1"/>
  <c r="CE46" i="1"/>
  <c r="AU140" i="1"/>
  <c r="AI192" i="1"/>
  <c r="U41" i="1"/>
  <c r="AI41" i="1"/>
  <c r="AW41" i="1"/>
  <c r="BI41" i="1"/>
  <c r="BW41" i="1"/>
  <c r="CI41" i="1"/>
  <c r="AC140" i="1"/>
  <c r="AQ140" i="1"/>
  <c r="BC140" i="1"/>
  <c r="BQ140" i="1"/>
  <c r="CC140" i="1"/>
  <c r="AC78" i="1"/>
  <c r="W147" i="1"/>
  <c r="BY147" i="1"/>
  <c r="AQ46" i="1"/>
  <c r="BC46" i="1"/>
  <c r="U66" i="1"/>
  <c r="BS69" i="1"/>
  <c r="CC69" i="1"/>
  <c r="W73" i="1"/>
  <c r="AY73" i="1"/>
  <c r="AW73" i="1"/>
  <c r="BQ185" i="1"/>
  <c r="AO140" i="1"/>
  <c r="BA140" i="1"/>
  <c r="CP142" i="1"/>
  <c r="AC173" i="1"/>
  <c r="BC173" i="1"/>
  <c r="CA173" i="1"/>
  <c r="O203" i="1"/>
  <c r="AQ203" i="1"/>
  <c r="AA26" i="1"/>
  <c r="W30" i="1"/>
  <c r="BA30" i="1"/>
  <c r="AS30" i="1"/>
  <c r="CP32" i="1"/>
  <c r="CL147" i="1"/>
  <c r="W163" i="1"/>
  <c r="AK163" i="1"/>
  <c r="AY163" i="1"/>
  <c r="BK163" i="1"/>
  <c r="BY163" i="1"/>
  <c r="U163" i="1"/>
  <c r="AI163" i="1"/>
  <c r="BW163" i="1"/>
  <c r="CI163" i="1"/>
  <c r="S163" i="1"/>
  <c r="BU163" i="1"/>
  <c r="BP263" i="1"/>
  <c r="AG41" i="1"/>
  <c r="AE41" i="1"/>
  <c r="AG66" i="1"/>
  <c r="U78" i="1"/>
  <c r="CE140" i="1"/>
  <c r="AC156" i="1"/>
  <c r="AL263" i="1"/>
  <c r="AV263" i="1"/>
  <c r="AG46" i="1"/>
  <c r="AU46" i="1"/>
  <c r="BG46" i="1"/>
  <c r="BU46" i="1"/>
  <c r="CG46" i="1"/>
  <c r="BC163" i="1"/>
  <c r="AS203" i="1"/>
  <c r="AO207" i="1"/>
  <c r="BK66" i="1"/>
  <c r="BY66" i="1"/>
  <c r="CL66" i="1"/>
  <c r="S73" i="1"/>
  <c r="BU73" i="1"/>
  <c r="AE163" i="1"/>
  <c r="U63" i="1"/>
  <c r="BI73" i="1"/>
  <c r="AI156" i="1"/>
  <c r="BC185" i="1"/>
  <c r="CC185" i="1"/>
  <c r="BO185" i="1"/>
  <c r="BK185" i="1"/>
  <c r="AW46" i="1"/>
  <c r="BI46" i="1"/>
  <c r="CI46" i="1"/>
  <c r="W66" i="1"/>
  <c r="AY66" i="1"/>
  <c r="BC83" i="1"/>
  <c r="BQ83" i="1"/>
  <c r="BU83" i="1"/>
  <c r="AO156" i="1"/>
  <c r="BA156" i="1"/>
  <c r="BO156" i="1"/>
  <c r="CA156" i="1"/>
  <c r="AW178" i="1"/>
  <c r="AG207" i="1"/>
  <c r="CP15" i="1"/>
  <c r="W41" i="1"/>
  <c r="AK41" i="1"/>
  <c r="AY41" i="1"/>
  <c r="BK41" i="1"/>
  <c r="BY41" i="1"/>
  <c r="BW49" i="1"/>
  <c r="BS49" i="1"/>
  <c r="AG63" i="1"/>
  <c r="AU63" i="1"/>
  <c r="CE69" i="1"/>
  <c r="AE73" i="1"/>
  <c r="CI78" i="1"/>
  <c r="BK147" i="1"/>
  <c r="BC178" i="1"/>
  <c r="BK212" i="1"/>
  <c r="CM216" i="1"/>
  <c r="CQ216" i="1" s="1"/>
  <c r="U243" i="1"/>
  <c r="AY49" i="1"/>
  <c r="W140" i="1"/>
  <c r="U140" i="1"/>
  <c r="AI140" i="1"/>
  <c r="BW140" i="1"/>
  <c r="CI140" i="1"/>
  <c r="Q147" i="1"/>
  <c r="BS147" i="1"/>
  <c r="CE147" i="1"/>
  <c r="BS178" i="1"/>
  <c r="BW192" i="1"/>
  <c r="S203" i="1"/>
  <c r="AG203" i="1"/>
  <c r="BU203" i="1"/>
  <c r="CG203" i="1"/>
  <c r="BC203" i="1"/>
  <c r="CI207" i="1"/>
  <c r="BQ212" i="1"/>
  <c r="BL263" i="1"/>
  <c r="CI63" i="1"/>
  <c r="AU66" i="1"/>
  <c r="CP136" i="1"/>
  <c r="CM141" i="1"/>
  <c r="AU147" i="1"/>
  <c r="BG147" i="1"/>
  <c r="CD263" i="1"/>
  <c r="BC26" i="1"/>
  <c r="Q37" i="1"/>
  <c r="AS37" i="1"/>
  <c r="BE37" i="1"/>
  <c r="BS37" i="1"/>
  <c r="CE37" i="1"/>
  <c r="O37" i="1"/>
  <c r="AC37" i="1"/>
  <c r="BQ37" i="1"/>
  <c r="CC37" i="1"/>
  <c r="CP40" i="1"/>
  <c r="AS41" i="1"/>
  <c r="BE41" i="1"/>
  <c r="BS41" i="1"/>
  <c r="CE41" i="1"/>
  <c r="CP50" i="1"/>
  <c r="AO63" i="1"/>
  <c r="AI66" i="1"/>
  <c r="AW66" i="1"/>
  <c r="BI66" i="1"/>
  <c r="BW66" i="1"/>
  <c r="AK73" i="1"/>
  <c r="BE78" i="1"/>
  <c r="BS78" i="1"/>
  <c r="BS140" i="1"/>
  <c r="AW203" i="1"/>
  <c r="AQ163" i="1"/>
  <c r="AG185" i="1"/>
  <c r="AE185" i="1"/>
  <c r="AS185" i="1"/>
  <c r="CG212" i="1"/>
  <c r="CP219" i="1"/>
  <c r="CP221" i="1"/>
  <c r="CP223" i="1"/>
  <c r="CP225" i="1"/>
  <c r="CP227" i="1"/>
  <c r="BI11" i="1"/>
  <c r="CI11" i="1"/>
  <c r="CG11" i="1"/>
  <c r="W20" i="1"/>
  <c r="O26" i="1"/>
  <c r="AQ26" i="1"/>
  <c r="BQ26" i="1"/>
  <c r="CO26" i="1"/>
  <c r="CI37" i="1"/>
  <c r="BZ263" i="1"/>
  <c r="AK11" i="1"/>
  <c r="CP18" i="1"/>
  <c r="CP21" i="1"/>
  <c r="CP25" i="1"/>
  <c r="CP24" i="1" s="1"/>
  <c r="O41" i="1"/>
  <c r="AC41" i="1"/>
  <c r="AQ41" i="1"/>
  <c r="BC41" i="1"/>
  <c r="BQ41" i="1"/>
  <c r="CC41" i="1"/>
  <c r="CO41" i="1"/>
  <c r="AO41" i="1"/>
  <c r="BA41" i="1"/>
  <c r="BO41" i="1"/>
  <c r="CA41" i="1"/>
  <c r="CP43" i="1"/>
  <c r="CP45" i="1"/>
  <c r="CP44" i="1" s="1"/>
  <c r="W46" i="1"/>
  <c r="AK46" i="1"/>
  <c r="AY46" i="1"/>
  <c r="BK46" i="1"/>
  <c r="BY46" i="1"/>
  <c r="CL46" i="1"/>
  <c r="CM53" i="1"/>
  <c r="CQ53" i="1" s="1"/>
  <c r="CP53" i="1"/>
  <c r="CP60" i="1"/>
  <c r="O63" i="1"/>
  <c r="AC63" i="1"/>
  <c r="AQ63" i="1"/>
  <c r="BC63" i="1"/>
  <c r="BQ63" i="1"/>
  <c r="CC63" i="1"/>
  <c r="BA63" i="1"/>
  <c r="CP65" i="1"/>
  <c r="CP63" i="1" s="1"/>
  <c r="CP85" i="1"/>
  <c r="CP102" i="1"/>
  <c r="CP105" i="1"/>
  <c r="CP107" i="1"/>
  <c r="CP109" i="1"/>
  <c r="CP111" i="1"/>
  <c r="CP113" i="1"/>
  <c r="CP115" i="1"/>
  <c r="AA11" i="1"/>
  <c r="CP13" i="1"/>
  <c r="BK11" i="1"/>
  <c r="U11" i="1"/>
  <c r="BU11" i="1"/>
  <c r="CP19" i="1"/>
  <c r="AE30" i="1"/>
  <c r="S37" i="1"/>
  <c r="BU37" i="1"/>
  <c r="CG37" i="1"/>
  <c r="AA46" i="1"/>
  <c r="BA46" i="1"/>
  <c r="CN46" i="1"/>
  <c r="AE63" i="1"/>
  <c r="AS63" i="1"/>
  <c r="BE63" i="1"/>
  <c r="O69" i="1"/>
  <c r="AC69" i="1"/>
  <c r="AQ69" i="1"/>
  <c r="BC69" i="1"/>
  <c r="BQ69" i="1"/>
  <c r="AO69" i="1"/>
  <c r="Q73" i="1"/>
  <c r="AS73" i="1"/>
  <c r="BE73" i="1"/>
  <c r="CE73" i="1"/>
  <c r="AQ11" i="1"/>
  <c r="CA11" i="1"/>
  <c r="AY11" i="1"/>
  <c r="BT263" i="1"/>
  <c r="S11" i="1"/>
  <c r="AE11" i="1"/>
  <c r="AS11" i="1"/>
  <c r="BE11" i="1"/>
  <c r="BS11" i="1"/>
  <c r="CE11" i="1"/>
  <c r="O11" i="1"/>
  <c r="BC11" i="1"/>
  <c r="W19" i="1"/>
  <c r="CP23" i="1"/>
  <c r="CP22" i="1" s="1"/>
  <c r="AK26" i="1"/>
  <c r="AY26" i="1"/>
  <c r="CL26" i="1"/>
  <c r="U26" i="1"/>
  <c r="AW26" i="1"/>
  <c r="BI26" i="1"/>
  <c r="BW26" i="1"/>
  <c r="CI26" i="1"/>
  <c r="O30" i="1"/>
  <c r="AC30" i="1"/>
  <c r="AQ30" i="1"/>
  <c r="BE30" i="1"/>
  <c r="BU30" i="1"/>
  <c r="CP31" i="1"/>
  <c r="U30" i="1"/>
  <c r="BK30" i="1"/>
  <c r="AO30" i="1"/>
  <c r="BS30" i="1"/>
  <c r="U37" i="1"/>
  <c r="BW37" i="1"/>
  <c r="CP52" i="1"/>
  <c r="CP57" i="1"/>
  <c r="CP61" i="1"/>
  <c r="AI63" i="1"/>
  <c r="AW63" i="1"/>
  <c r="BI63" i="1"/>
  <c r="BW63" i="1"/>
  <c r="O66" i="1"/>
  <c r="AC66" i="1"/>
  <c r="AQ66" i="1"/>
  <c r="BC66" i="1"/>
  <c r="BQ66" i="1"/>
  <c r="CC66" i="1"/>
  <c r="AO66" i="1"/>
  <c r="BA66" i="1"/>
  <c r="CP68" i="1"/>
  <c r="Q69" i="1"/>
  <c r="CH263" i="1"/>
  <c r="BW83" i="1"/>
  <c r="CM108" i="1"/>
  <c r="CQ108" i="1" s="1"/>
  <c r="CM110" i="1"/>
  <c r="CQ110" i="1" s="1"/>
  <c r="R263" i="1"/>
  <c r="AW11" i="1"/>
  <c r="AC26" i="1"/>
  <c r="CC26" i="1"/>
  <c r="AI37" i="1"/>
  <c r="O49" i="1"/>
  <c r="AC49" i="1"/>
  <c r="BQ49" i="1"/>
  <c r="CL63" i="1"/>
  <c r="AE66" i="1"/>
  <c r="AS66" i="1"/>
  <c r="BE66" i="1"/>
  <c r="BS66" i="1"/>
  <c r="CP74" i="1"/>
  <c r="CP73" i="1" s="1"/>
  <c r="BK73" i="1"/>
  <c r="BY73" i="1"/>
  <c r="CL73" i="1"/>
  <c r="CP98" i="1"/>
  <c r="CM121" i="1"/>
  <c r="CQ121" i="1" s="1"/>
  <c r="CP121" i="1"/>
  <c r="CM127" i="1"/>
  <c r="CQ127" i="1" s="1"/>
  <c r="CP127" i="1"/>
  <c r="BS63" i="1"/>
  <c r="AK66" i="1"/>
  <c r="CP67" i="1"/>
  <c r="CP66" i="1" s="1"/>
  <c r="W69" i="1"/>
  <c r="AK69" i="1"/>
  <c r="AY69" i="1"/>
  <c r="BK69" i="1"/>
  <c r="BY69" i="1"/>
  <c r="AI69" i="1"/>
  <c r="AG69" i="1"/>
  <c r="BG69" i="1"/>
  <c r="O73" i="1"/>
  <c r="AC73" i="1"/>
  <c r="AQ73" i="1"/>
  <c r="BC73" i="1"/>
  <c r="BQ73" i="1"/>
  <c r="CC73" i="1"/>
  <c r="BO73" i="1"/>
  <c r="AI78" i="1"/>
  <c r="AW78" i="1"/>
  <c r="BI78" i="1"/>
  <c r="BW78" i="1"/>
  <c r="AG78" i="1"/>
  <c r="AU78" i="1"/>
  <c r="BG78" i="1"/>
  <c r="O78" i="1"/>
  <c r="BQ78" i="1"/>
  <c r="CM82" i="1"/>
  <c r="CQ82" i="1" s="1"/>
  <c r="CP112" i="1"/>
  <c r="CP114" i="1"/>
  <c r="CP116" i="1"/>
  <c r="CM139" i="1"/>
  <c r="AA147" i="1"/>
  <c r="AO147" i="1"/>
  <c r="BA147" i="1"/>
  <c r="BO147" i="1"/>
  <c r="CA147" i="1"/>
  <c r="CN147" i="1"/>
  <c r="U147" i="1"/>
  <c r="AI147" i="1"/>
  <c r="S147" i="1"/>
  <c r="AG147" i="1"/>
  <c r="BU147" i="1"/>
  <c r="CP153" i="1"/>
  <c r="W156" i="1"/>
  <c r="AK156" i="1"/>
  <c r="AY156" i="1"/>
  <c r="BK156" i="1"/>
  <c r="BY156" i="1"/>
  <c r="CL156" i="1"/>
  <c r="U156" i="1"/>
  <c r="CI156" i="1"/>
  <c r="BI173" i="1"/>
  <c r="BW173" i="1"/>
  <c r="S173" i="1"/>
  <c r="AG173" i="1"/>
  <c r="BU173" i="1"/>
  <c r="CM176" i="1"/>
  <c r="CQ176" i="1" s="1"/>
  <c r="AW185" i="1"/>
  <c r="AC207" i="1"/>
  <c r="CP211" i="1"/>
  <c r="CI243" i="1"/>
  <c r="CP249" i="1"/>
  <c r="CP255" i="1"/>
  <c r="CM259" i="1"/>
  <c r="CQ259" i="1" s="1"/>
  <c r="CP129" i="1"/>
  <c r="CM136" i="1"/>
  <c r="CQ136" i="1" s="1"/>
  <c r="CM145" i="1"/>
  <c r="CQ145" i="1" s="1"/>
  <c r="AC147" i="1"/>
  <c r="CP158" i="1"/>
  <c r="CM191" i="1"/>
  <c r="CQ191" i="1" s="1"/>
  <c r="AE203" i="1"/>
  <c r="AA203" i="1"/>
  <c r="CI212" i="1"/>
  <c r="CL140" i="1"/>
  <c r="CP146" i="1"/>
  <c r="CP154" i="1"/>
  <c r="AQ156" i="1"/>
  <c r="BC156" i="1"/>
  <c r="CP162" i="1"/>
  <c r="CP161" i="1" s="1"/>
  <c r="BI163" i="1"/>
  <c r="BO173" i="1"/>
  <c r="AK173" i="1"/>
  <c r="AY173" i="1"/>
  <c r="CP175" i="1"/>
  <c r="CP180" i="1"/>
  <c r="CG178" i="1"/>
  <c r="CP189" i="1"/>
  <c r="CP198" i="1"/>
  <c r="BE207" i="1"/>
  <c r="BS207" i="1"/>
  <c r="CE207" i="1"/>
  <c r="CP213" i="1"/>
  <c r="CP257" i="1"/>
  <c r="CM133" i="1"/>
  <c r="CQ133" i="1" s="1"/>
  <c r="CP133" i="1"/>
  <c r="AY147" i="1"/>
  <c r="U212" i="1"/>
  <c r="AW212" i="1"/>
  <c r="CA212" i="1"/>
  <c r="AA212" i="1"/>
  <c r="BO212" i="1"/>
  <c r="BE212" i="1"/>
  <c r="Y212" i="1"/>
  <c r="BW212" i="1"/>
  <c r="CM231" i="1"/>
  <c r="CQ231" i="1" s="1"/>
  <c r="BY140" i="1"/>
  <c r="AE156" i="1"/>
  <c r="AS156" i="1"/>
  <c r="BE156" i="1"/>
  <c r="BS156" i="1"/>
  <c r="CE156" i="1"/>
  <c r="CP176" i="1"/>
  <c r="BW243" i="1"/>
  <c r="CM118" i="1"/>
  <c r="CQ118" i="1" s="1"/>
  <c r="CP118" i="1"/>
  <c r="CM124" i="1"/>
  <c r="CQ124" i="1" s="1"/>
  <c r="CP124" i="1"/>
  <c r="CM130" i="1"/>
  <c r="CQ130" i="1" s="1"/>
  <c r="CP130" i="1"/>
  <c r="AU156" i="1"/>
  <c r="CA163" i="1"/>
  <c r="W178" i="1"/>
  <c r="AK178" i="1"/>
  <c r="AC203" i="1"/>
  <c r="S243" i="1"/>
  <c r="AG243" i="1"/>
  <c r="AU243" i="1"/>
  <c r="BG243" i="1"/>
  <c r="BU243" i="1"/>
  <c r="CG243" i="1"/>
  <c r="AE243" i="1"/>
  <c r="AS243" i="1"/>
  <c r="BE243" i="1"/>
  <c r="T263" i="1"/>
  <c r="AJ263" i="1"/>
  <c r="AZ263" i="1"/>
  <c r="BR263" i="1"/>
  <c r="AU11" i="1"/>
  <c r="BG11" i="1"/>
  <c r="CM13" i="1"/>
  <c r="CQ13" i="1" s="1"/>
  <c r="CM14" i="1"/>
  <c r="CQ14" i="1" s="1"/>
  <c r="CM20" i="1"/>
  <c r="CQ20" i="1" s="1"/>
  <c r="W21" i="1"/>
  <c r="CM21" i="1" s="1"/>
  <c r="CQ21" i="1" s="1"/>
  <c r="BO26" i="1"/>
  <c r="CP27" i="1"/>
  <c r="Q30" i="1"/>
  <c r="BG30" i="1"/>
  <c r="BW30" i="1"/>
  <c r="CN30" i="1"/>
  <c r="AA37" i="1"/>
  <c r="BA37" i="1"/>
  <c r="CP42" i="1"/>
  <c r="CP41" i="1" s="1"/>
  <c r="CL41" i="1"/>
  <c r="CN49" i="1"/>
  <c r="Y49" i="1"/>
  <c r="CE49" i="1"/>
  <c r="AB263" i="1"/>
  <c r="AR263" i="1"/>
  <c r="BJ263" i="1"/>
  <c r="CB263" i="1"/>
  <c r="CJ263" i="1"/>
  <c r="AI11" i="1"/>
  <c r="BW11" i="1"/>
  <c r="AG11" i="1"/>
  <c r="CM18" i="1"/>
  <c r="CQ18" i="1" s="1"/>
  <c r="CA26" i="1"/>
  <c r="S30" i="1"/>
  <c r="AG30" i="1"/>
  <c r="AU30" i="1"/>
  <c r="BI30" i="1"/>
  <c r="BY30" i="1"/>
  <c r="CO30" i="1"/>
  <c r="S83" i="1"/>
  <c r="CI83" i="1"/>
  <c r="N263" i="1"/>
  <c r="AD263" i="1"/>
  <c r="AT263" i="1"/>
  <c r="AI30" i="1"/>
  <c r="CP70" i="1"/>
  <c r="CL69" i="1"/>
  <c r="CN73" i="1"/>
  <c r="CP75" i="1"/>
  <c r="V11" i="1"/>
  <c r="V263" i="1" s="1"/>
  <c r="X263" i="1"/>
  <c r="AM263" i="1"/>
  <c r="BD263" i="1"/>
  <c r="BV263" i="1"/>
  <c r="P263" i="1"/>
  <c r="AF263" i="1"/>
  <c r="AN263" i="1"/>
  <c r="BF263" i="1"/>
  <c r="BN263" i="1"/>
  <c r="BN4" i="1" s="1"/>
  <c r="BX263" i="1"/>
  <c r="CM12" i="1"/>
  <c r="CQ12" i="1" s="1"/>
  <c r="AC11" i="1"/>
  <c r="BQ11" i="1"/>
  <c r="CC11" i="1"/>
  <c r="CO11" i="1"/>
  <c r="BO11" i="1"/>
  <c r="CM16" i="1"/>
  <c r="CQ16" i="1" s="1"/>
  <c r="CM17" i="1"/>
  <c r="CQ17" i="1" s="1"/>
  <c r="CL30" i="1"/>
  <c r="CC30" i="1"/>
  <c r="CP34" i="1"/>
  <c r="Z263" i="1"/>
  <c r="AH263" i="1"/>
  <c r="AP263" i="1"/>
  <c r="AX263" i="1"/>
  <c r="BH263" i="1"/>
  <c r="CF263" i="1"/>
  <c r="AO11" i="1"/>
  <c r="BA11" i="1"/>
  <c r="CN11" i="1"/>
  <c r="BY11" i="1"/>
  <c r="CL11" i="1"/>
  <c r="CM15" i="1"/>
  <c r="CQ15" i="1" s="1"/>
  <c r="CP17" i="1"/>
  <c r="CP20" i="1"/>
  <c r="CM28" i="1"/>
  <c r="CQ28" i="1" s="1"/>
  <c r="AG26" i="1"/>
  <c r="BU26" i="1"/>
  <c r="CG26" i="1"/>
  <c r="CE30" i="1"/>
  <c r="AQ37" i="1"/>
  <c r="BC37" i="1"/>
  <c r="CN37" i="1"/>
  <c r="AA41" i="1"/>
  <c r="CN41" i="1"/>
  <c r="O46" i="1"/>
  <c r="AC46" i="1"/>
  <c r="BQ46" i="1"/>
  <c r="CC46" i="1"/>
  <c r="AQ49" i="1"/>
  <c r="BU49" i="1"/>
  <c r="CM57" i="1"/>
  <c r="CQ57" i="1" s="1"/>
  <c r="BE49" i="1"/>
  <c r="CP59" i="1"/>
  <c r="CM61" i="1"/>
  <c r="CQ61" i="1" s="1"/>
  <c r="CE63" i="1"/>
  <c r="CO63" i="1"/>
  <c r="CE66" i="1"/>
  <c r="CO66" i="1"/>
  <c r="CM70" i="1"/>
  <c r="CQ70" i="1" s="1"/>
  <c r="BA69" i="1"/>
  <c r="BO69" i="1"/>
  <c r="CA69" i="1"/>
  <c r="CN69" i="1"/>
  <c r="CP71" i="1"/>
  <c r="U69" i="1"/>
  <c r="BW69" i="1"/>
  <c r="CI69" i="1"/>
  <c r="BS73" i="1"/>
  <c r="CM77" i="1"/>
  <c r="CQ77" i="1" s="1"/>
  <c r="CQ76" i="1" s="1"/>
  <c r="W78" i="1"/>
  <c r="AK78" i="1"/>
  <c r="AY78" i="1"/>
  <c r="BK78" i="1"/>
  <c r="BY78" i="1"/>
  <c r="AE83" i="1"/>
  <c r="AS83" i="1"/>
  <c r="BE83" i="1"/>
  <c r="BS83" i="1"/>
  <c r="CE83" i="1"/>
  <c r="U83" i="1"/>
  <c r="BI83" i="1"/>
  <c r="CM87" i="1"/>
  <c r="CQ87" i="1" s="1"/>
  <c r="CP88" i="1"/>
  <c r="CM91" i="1"/>
  <c r="CQ91" i="1" s="1"/>
  <c r="CP104" i="1"/>
  <c r="CP106" i="1"/>
  <c r="CP108" i="1"/>
  <c r="CP110" i="1"/>
  <c r="CM47" i="1"/>
  <c r="CM48" i="1"/>
  <c r="CQ48" i="1" s="1"/>
  <c r="CM50" i="1"/>
  <c r="CQ50" i="1" s="1"/>
  <c r="BK49" i="1"/>
  <c r="CM52" i="1"/>
  <c r="CQ52" i="1" s="1"/>
  <c r="AE49" i="1"/>
  <c r="CG49" i="1"/>
  <c r="CM59" i="1"/>
  <c r="CQ59" i="1" s="1"/>
  <c r="CM65" i="1"/>
  <c r="CQ65" i="1" s="1"/>
  <c r="CM68" i="1"/>
  <c r="CQ68" i="1" s="1"/>
  <c r="AG83" i="1"/>
  <c r="CG83" i="1"/>
  <c r="AK83" i="1"/>
  <c r="AY83" i="1"/>
  <c r="BK83" i="1"/>
  <c r="CM86" i="1"/>
  <c r="CQ86" i="1" s="1"/>
  <c r="AW83" i="1"/>
  <c r="CM39" i="1"/>
  <c r="CQ39" i="1" s="1"/>
  <c r="AE37" i="1"/>
  <c r="CM42" i="1"/>
  <c r="CQ42" i="1" s="1"/>
  <c r="CL44" i="1"/>
  <c r="S49" i="1"/>
  <c r="AG49" i="1"/>
  <c r="AU49" i="1"/>
  <c r="BI49" i="1"/>
  <c r="BY49" i="1"/>
  <c r="CM58" i="1"/>
  <c r="CQ58" i="1" s="1"/>
  <c r="S63" i="1"/>
  <c r="BU63" i="1"/>
  <c r="CG63" i="1"/>
  <c r="S66" i="1"/>
  <c r="BU66" i="1"/>
  <c r="CG66" i="1"/>
  <c r="CM100" i="1"/>
  <c r="CQ100" i="1" s="1"/>
  <c r="CM40" i="1"/>
  <c r="CQ40" i="1" s="1"/>
  <c r="CM43" i="1"/>
  <c r="CQ43" i="1" s="1"/>
  <c r="AW49" i="1"/>
  <c r="CA49" i="1"/>
  <c r="U49" i="1"/>
  <c r="AI49" i="1"/>
  <c r="CM54" i="1"/>
  <c r="CM56" i="1"/>
  <c r="CQ56" i="1" s="1"/>
  <c r="AO49" i="1"/>
  <c r="CC78" i="1"/>
  <c r="CO78" i="1"/>
  <c r="CM94" i="1"/>
  <c r="CQ94" i="1" s="1"/>
  <c r="BG140" i="1"/>
  <c r="CM25" i="1"/>
  <c r="CM24" i="1" s="1"/>
  <c r="AE26" i="1"/>
  <c r="AS26" i="1"/>
  <c r="BE26" i="1"/>
  <c r="BS26" i="1"/>
  <c r="CE26" i="1"/>
  <c r="CP29" i="1"/>
  <c r="CL37" i="1"/>
  <c r="AG37" i="1"/>
  <c r="AU37" i="1"/>
  <c r="BG37" i="1"/>
  <c r="S41" i="1"/>
  <c r="AU41" i="1"/>
  <c r="BG41" i="1"/>
  <c r="BU41" i="1"/>
  <c r="CG41" i="1"/>
  <c r="CM45" i="1"/>
  <c r="CM44" i="1" s="1"/>
  <c r="BO46" i="1"/>
  <c r="CA46" i="1"/>
  <c r="CP48" i="1"/>
  <c r="W49" i="1"/>
  <c r="AK49" i="1"/>
  <c r="BA49" i="1"/>
  <c r="BO49" i="1"/>
  <c r="CC49" i="1"/>
  <c r="Q49" i="1"/>
  <c r="AS49" i="1"/>
  <c r="BG49" i="1"/>
  <c r="CI49" i="1"/>
  <c r="CM60" i="1"/>
  <c r="CQ60" i="1" s="1"/>
  <c r="CM62" i="1"/>
  <c r="CQ62" i="1" s="1"/>
  <c r="Q63" i="1"/>
  <c r="Q66" i="1"/>
  <c r="AW69" i="1"/>
  <c r="BI69" i="1"/>
  <c r="S69" i="1"/>
  <c r="AU69" i="1"/>
  <c r="BU69" i="1"/>
  <c r="CG69" i="1"/>
  <c r="CM72" i="1"/>
  <c r="CQ72" i="1" s="1"/>
  <c r="AA73" i="1"/>
  <c r="AO73" i="1"/>
  <c r="BA73" i="1"/>
  <c r="CA73" i="1"/>
  <c r="Q78" i="1"/>
  <c r="AE78" i="1"/>
  <c r="AS78" i="1"/>
  <c r="CE78" i="1"/>
  <c r="O83" i="1"/>
  <c r="AQ83" i="1"/>
  <c r="CC83" i="1"/>
  <c r="Y83" i="1"/>
  <c r="CP91" i="1"/>
  <c r="CP92" i="1"/>
  <c r="CO69" i="1"/>
  <c r="AG73" i="1"/>
  <c r="AU73" i="1"/>
  <c r="BG73" i="1"/>
  <c r="CG73" i="1"/>
  <c r="CM79" i="1"/>
  <c r="CQ79" i="1" s="1"/>
  <c r="AO78" i="1"/>
  <c r="BA78" i="1"/>
  <c r="CP89" i="1"/>
  <c r="CM90" i="1"/>
  <c r="CQ90" i="1" s="1"/>
  <c r="CM105" i="1"/>
  <c r="CQ105" i="1" s="1"/>
  <c r="CM107" i="1"/>
  <c r="CQ107" i="1" s="1"/>
  <c r="CM109" i="1"/>
  <c r="CQ109" i="1" s="1"/>
  <c r="CM111" i="1"/>
  <c r="CQ111" i="1" s="1"/>
  <c r="CM113" i="1"/>
  <c r="CQ113" i="1" s="1"/>
  <c r="CM115" i="1"/>
  <c r="CQ115" i="1" s="1"/>
  <c r="CM117" i="1"/>
  <c r="CQ117" i="1" s="1"/>
  <c r="CM119" i="1"/>
  <c r="CQ119" i="1" s="1"/>
  <c r="CM122" i="1"/>
  <c r="CQ122" i="1" s="1"/>
  <c r="CM125" i="1"/>
  <c r="CQ125" i="1" s="1"/>
  <c r="CM128" i="1"/>
  <c r="CQ128" i="1" s="1"/>
  <c r="CM131" i="1"/>
  <c r="CQ131" i="1" s="1"/>
  <c r="CM134" i="1"/>
  <c r="CQ134" i="1" s="1"/>
  <c r="CM137" i="1"/>
  <c r="AK140" i="1"/>
  <c r="CP141" i="1"/>
  <c r="CM143" i="1"/>
  <c r="CQ143" i="1" s="1"/>
  <c r="CM144" i="1"/>
  <c r="CQ144" i="1" s="1"/>
  <c r="AW147" i="1"/>
  <c r="BI147" i="1"/>
  <c r="CM149" i="1"/>
  <c r="CQ149" i="1" s="1"/>
  <c r="AE147" i="1"/>
  <c r="AS147" i="1"/>
  <c r="BE147" i="1"/>
  <c r="CM157" i="1"/>
  <c r="CQ157" i="1" s="1"/>
  <c r="CL163" i="1"/>
  <c r="AA163" i="1"/>
  <c r="BO163" i="1"/>
  <c r="CN163" i="1"/>
  <c r="CP165" i="1"/>
  <c r="AC178" i="1"/>
  <c r="AQ178" i="1"/>
  <c r="CI192" i="1"/>
  <c r="S212" i="1"/>
  <c r="AG212" i="1"/>
  <c r="CM64" i="1"/>
  <c r="BO63" i="1"/>
  <c r="CA63" i="1"/>
  <c r="CN63" i="1"/>
  <c r="CM67" i="1"/>
  <c r="BO66" i="1"/>
  <c r="CA66" i="1"/>
  <c r="CN66" i="1"/>
  <c r="CM71" i="1"/>
  <c r="CQ71" i="1" s="1"/>
  <c r="AE69" i="1"/>
  <c r="AS69" i="1"/>
  <c r="BE69" i="1"/>
  <c r="U73" i="1"/>
  <c r="BW73" i="1"/>
  <c r="CI73" i="1"/>
  <c r="AA83" i="1"/>
  <c r="AO83" i="1"/>
  <c r="BA83" i="1"/>
  <c r="BO83" i="1"/>
  <c r="CA83" i="1"/>
  <c r="CN83" i="1"/>
  <c r="CM88" i="1"/>
  <c r="CQ88" i="1" s="1"/>
  <c r="CP90" i="1"/>
  <c r="CM93" i="1"/>
  <c r="CQ93" i="1" s="1"/>
  <c r="CM138" i="1"/>
  <c r="AA140" i="1"/>
  <c r="BO140" i="1"/>
  <c r="CA140" i="1"/>
  <c r="CN140" i="1"/>
  <c r="AK147" i="1"/>
  <c r="CP148" i="1"/>
  <c r="CM150" i="1"/>
  <c r="CQ150" i="1" s="1"/>
  <c r="CN161" i="1"/>
  <c r="O163" i="1"/>
  <c r="AC163" i="1"/>
  <c r="BQ163" i="1"/>
  <c r="CC163" i="1"/>
  <c r="CO163" i="1"/>
  <c r="AA178" i="1"/>
  <c r="AO178" i="1"/>
  <c r="BA178" i="1"/>
  <c r="BO178" i="1"/>
  <c r="CA178" i="1"/>
  <c r="AI178" i="1"/>
  <c r="BI178" i="1"/>
  <c r="AA185" i="1"/>
  <c r="BE203" i="1"/>
  <c r="W207" i="1"/>
  <c r="AK207" i="1"/>
  <c r="AY207" i="1"/>
  <c r="BK207" i="1"/>
  <c r="BY207" i="1"/>
  <c r="CL207" i="1"/>
  <c r="CP208" i="1"/>
  <c r="W212" i="1"/>
  <c r="AK212" i="1"/>
  <c r="AY212" i="1"/>
  <c r="BY212" i="1"/>
  <c r="CP231" i="1"/>
  <c r="CM112" i="1"/>
  <c r="CQ112" i="1" s="1"/>
  <c r="CM114" i="1"/>
  <c r="CQ114" i="1" s="1"/>
  <c r="CM116" i="1"/>
  <c r="CQ116" i="1" s="1"/>
  <c r="CO140" i="1"/>
  <c r="AY140" i="1"/>
  <c r="BK140" i="1"/>
  <c r="CP143" i="1"/>
  <c r="CM148" i="1"/>
  <c r="CQ148" i="1" s="1"/>
  <c r="AQ147" i="1"/>
  <c r="BC147" i="1"/>
  <c r="BQ147" i="1"/>
  <c r="CC147" i="1"/>
  <c r="CP149" i="1"/>
  <c r="BW147" i="1"/>
  <c r="CI147" i="1"/>
  <c r="CM152" i="1"/>
  <c r="CQ152" i="1" s="1"/>
  <c r="S156" i="1"/>
  <c r="AG156" i="1"/>
  <c r="BG156" i="1"/>
  <c r="BU156" i="1"/>
  <c r="CG156" i="1"/>
  <c r="CM158" i="1"/>
  <c r="CQ158" i="1" s="1"/>
  <c r="Q156" i="1"/>
  <c r="CM160" i="1"/>
  <c r="CQ160" i="1" s="1"/>
  <c r="CQ159" i="1" s="1"/>
  <c r="CM166" i="1"/>
  <c r="CQ166" i="1" s="1"/>
  <c r="BK173" i="1"/>
  <c r="AQ212" i="1"/>
  <c r="BC212" i="1"/>
  <c r="CC212" i="1"/>
  <c r="CO212" i="1"/>
  <c r="CM120" i="1"/>
  <c r="CQ120" i="1" s="1"/>
  <c r="CM123" i="1"/>
  <c r="CQ123" i="1" s="1"/>
  <c r="CM126" i="1"/>
  <c r="CQ126" i="1" s="1"/>
  <c r="CM129" i="1"/>
  <c r="CQ129" i="1" s="1"/>
  <c r="CM132" i="1"/>
  <c r="CQ132" i="1" s="1"/>
  <c r="CM135" i="1"/>
  <c r="CQ135" i="1" s="1"/>
  <c r="Q140" i="1"/>
  <c r="CM142" i="1"/>
  <c r="CQ142" i="1" s="1"/>
  <c r="AE140" i="1"/>
  <c r="AS140" i="1"/>
  <c r="BE140" i="1"/>
  <c r="CP144" i="1"/>
  <c r="CM146" i="1"/>
  <c r="CQ146" i="1" s="1"/>
  <c r="CP150" i="1"/>
  <c r="CM153" i="1"/>
  <c r="CQ153" i="1" s="1"/>
  <c r="Y147" i="1"/>
  <c r="CM155" i="1"/>
  <c r="AW156" i="1"/>
  <c r="BI156" i="1"/>
  <c r="BW156" i="1"/>
  <c r="CM162" i="1"/>
  <c r="CM161" i="1" s="1"/>
  <c r="AW163" i="1"/>
  <c r="AU163" i="1"/>
  <c r="BG163" i="1"/>
  <c r="CG163" i="1"/>
  <c r="CP170" i="1"/>
  <c r="CP169" i="1" s="1"/>
  <c r="S185" i="1"/>
  <c r="AU185" i="1"/>
  <c r="BU185" i="1"/>
  <c r="CP187" i="1"/>
  <c r="CM188" i="1"/>
  <c r="CQ188" i="1" s="1"/>
  <c r="AO185" i="1"/>
  <c r="BA185" i="1"/>
  <c r="CA185" i="1"/>
  <c r="CP210" i="1"/>
  <c r="CN207" i="1"/>
  <c r="AE212" i="1"/>
  <c r="AS212" i="1"/>
  <c r="AW140" i="1"/>
  <c r="BI140" i="1"/>
  <c r="S140" i="1"/>
  <c r="AG140" i="1"/>
  <c r="BU140" i="1"/>
  <c r="CG140" i="1"/>
  <c r="CO147" i="1"/>
  <c r="AA192" i="1"/>
  <c r="AO192" i="1"/>
  <c r="BA192" i="1"/>
  <c r="BO192" i="1"/>
  <c r="CA192" i="1"/>
  <c r="CM151" i="1"/>
  <c r="CQ151" i="1" s="1"/>
  <c r="CM154" i="1"/>
  <c r="CQ154" i="1" s="1"/>
  <c r="CN156" i="1"/>
  <c r="CM164" i="1"/>
  <c r="CQ164" i="1" s="1"/>
  <c r="AS163" i="1"/>
  <c r="BE163" i="1"/>
  <c r="BS163" i="1"/>
  <c r="CE163" i="1"/>
  <c r="AE173" i="1"/>
  <c r="AS173" i="1"/>
  <c r="BE173" i="1"/>
  <c r="BS173" i="1"/>
  <c r="CE173" i="1"/>
  <c r="BG178" i="1"/>
  <c r="BU178" i="1"/>
  <c r="BY178" i="1"/>
  <c r="CM184" i="1"/>
  <c r="CQ184" i="1" s="1"/>
  <c r="U185" i="1"/>
  <c r="BI185" i="1"/>
  <c r="CI185" i="1"/>
  <c r="CG185" i="1"/>
  <c r="AG192" i="1"/>
  <c r="AU192" i="1"/>
  <c r="CE192" i="1"/>
  <c r="AS192" i="1"/>
  <c r="BE192" i="1"/>
  <c r="BS192" i="1"/>
  <c r="BA207" i="1"/>
  <c r="BS212" i="1"/>
  <c r="CE212" i="1"/>
  <c r="AO212" i="1"/>
  <c r="BA212" i="1"/>
  <c r="CP218" i="1"/>
  <c r="CM220" i="1"/>
  <c r="CQ220" i="1" s="1"/>
  <c r="CP220" i="1"/>
  <c r="CM222" i="1"/>
  <c r="CQ222" i="1" s="1"/>
  <c r="CP222" i="1"/>
  <c r="CM224" i="1"/>
  <c r="CQ224" i="1" s="1"/>
  <c r="CP224" i="1"/>
  <c r="CP226" i="1"/>
  <c r="CM242" i="1"/>
  <c r="CQ242" i="1" s="1"/>
  <c r="AI243" i="1"/>
  <c r="AW243" i="1"/>
  <c r="BI243" i="1"/>
  <c r="Q243" i="1"/>
  <c r="BS243" i="1"/>
  <c r="CE243" i="1"/>
  <c r="CM251" i="1"/>
  <c r="CQ251" i="1" s="1"/>
  <c r="CM255" i="1"/>
  <c r="CQ255" i="1" s="1"/>
  <c r="CM260" i="1"/>
  <c r="CG147" i="1"/>
  <c r="O156" i="1"/>
  <c r="BQ156" i="1"/>
  <c r="CC156" i="1"/>
  <c r="CO156" i="1"/>
  <c r="AG163" i="1"/>
  <c r="CM165" i="1"/>
  <c r="CQ165" i="1" s="1"/>
  <c r="AO163" i="1"/>
  <c r="BA163" i="1"/>
  <c r="CP166" i="1"/>
  <c r="CM170" i="1"/>
  <c r="CM169" i="1" s="1"/>
  <c r="CM172" i="1"/>
  <c r="CM171" i="1" s="1"/>
  <c r="CG173" i="1"/>
  <c r="AA173" i="1"/>
  <c r="CP177" i="1"/>
  <c r="CM180" i="1"/>
  <c r="CQ180" i="1" s="1"/>
  <c r="AE178" i="1"/>
  <c r="CE178" i="1"/>
  <c r="CM181" i="1"/>
  <c r="CQ181" i="1" s="1"/>
  <c r="W185" i="1"/>
  <c r="AK185" i="1"/>
  <c r="AY185" i="1"/>
  <c r="BY185" i="1"/>
  <c r="CP186" i="1"/>
  <c r="BW185" i="1"/>
  <c r="CP190" i="1"/>
  <c r="U192" i="1"/>
  <c r="AW192" i="1"/>
  <c r="BI192" i="1"/>
  <c r="BG192" i="1"/>
  <c r="AO203" i="1"/>
  <c r="BA203" i="1"/>
  <c r="BO203" i="1"/>
  <c r="CA203" i="1"/>
  <c r="AQ207" i="1"/>
  <c r="BC207" i="1"/>
  <c r="CM211" i="1"/>
  <c r="CQ211" i="1" s="1"/>
  <c r="BG207" i="1"/>
  <c r="AU212" i="1"/>
  <c r="BG212" i="1"/>
  <c r="CM214" i="1"/>
  <c r="CQ214" i="1" s="1"/>
  <c r="CM218" i="1"/>
  <c r="CQ218" i="1" s="1"/>
  <c r="CP230" i="1"/>
  <c r="W243" i="1"/>
  <c r="AK243" i="1"/>
  <c r="AY243" i="1"/>
  <c r="BK243" i="1"/>
  <c r="BY243" i="1"/>
  <c r="CL243" i="1"/>
  <c r="CM247" i="1"/>
  <c r="CQ247" i="1" s="1"/>
  <c r="CP253" i="1"/>
  <c r="CM256" i="1"/>
  <c r="CQ256" i="1" s="1"/>
  <c r="CM168" i="1"/>
  <c r="CQ168" i="1" s="1"/>
  <c r="CQ167" i="1" s="1"/>
  <c r="O173" i="1"/>
  <c r="AQ173" i="1"/>
  <c r="BQ173" i="1"/>
  <c r="AY178" i="1"/>
  <c r="BK178" i="1"/>
  <c r="S178" i="1"/>
  <c r="AU178" i="1"/>
  <c r="BE185" i="1"/>
  <c r="BS185" i="1"/>
  <c r="CM190" i="1"/>
  <c r="CQ190" i="1" s="1"/>
  <c r="CP191" i="1"/>
  <c r="BK192" i="1"/>
  <c r="BY192" i="1"/>
  <c r="CP193" i="1"/>
  <c r="W192" i="1"/>
  <c r="AY192" i="1"/>
  <c r="CP197" i="1"/>
  <c r="CM200" i="1"/>
  <c r="CQ200" i="1" s="1"/>
  <c r="AK203" i="1"/>
  <c r="AY203" i="1"/>
  <c r="BK203" i="1"/>
  <c r="CM209" i="1"/>
  <c r="CQ209" i="1" s="1"/>
  <c r="AI212" i="1"/>
  <c r="O212" i="1"/>
  <c r="BU212" i="1"/>
  <c r="CP215" i="1"/>
  <c r="CM237" i="1"/>
  <c r="CQ237" i="1" s="1"/>
  <c r="BO243" i="1"/>
  <c r="CA243" i="1"/>
  <c r="CP245" i="1"/>
  <c r="CM248" i="1"/>
  <c r="CQ248" i="1" s="1"/>
  <c r="CM252" i="1"/>
  <c r="CQ252" i="1" s="1"/>
  <c r="CP254" i="1"/>
  <c r="CM257" i="1"/>
  <c r="CQ257" i="1" s="1"/>
  <c r="CM219" i="1"/>
  <c r="CQ219" i="1" s="1"/>
  <c r="CM221" i="1"/>
  <c r="CQ221" i="1" s="1"/>
  <c r="CM223" i="1"/>
  <c r="CQ223" i="1" s="1"/>
  <c r="CM225" i="1"/>
  <c r="CQ225" i="1" s="1"/>
  <c r="CM244" i="1"/>
  <c r="CQ244" i="1" s="1"/>
  <c r="AC243" i="1"/>
  <c r="AQ243" i="1"/>
  <c r="BC243" i="1"/>
  <c r="AO243" i="1"/>
  <c r="BA243" i="1"/>
  <c r="CM253" i="1"/>
  <c r="CQ253" i="1" s="1"/>
  <c r="CM261" i="1"/>
  <c r="CM262" i="1"/>
  <c r="CM175" i="1"/>
  <c r="CQ175" i="1" s="1"/>
  <c r="AW173" i="1"/>
  <c r="CI173" i="1"/>
  <c r="CM182" i="1"/>
  <c r="CQ182" i="1" s="1"/>
  <c r="O185" i="1"/>
  <c r="AQ185" i="1"/>
  <c r="CP188" i="1"/>
  <c r="CM196" i="1"/>
  <c r="CQ196" i="1" s="1"/>
  <c r="AI203" i="1"/>
  <c r="BI203" i="1"/>
  <c r="BW203" i="1"/>
  <c r="CM205" i="1"/>
  <c r="CQ205" i="1" s="1"/>
  <c r="CM208" i="1"/>
  <c r="CQ208" i="1" s="1"/>
  <c r="AI207" i="1"/>
  <c r="AW207" i="1"/>
  <c r="BI207" i="1"/>
  <c r="BW207" i="1"/>
  <c r="Q207" i="1"/>
  <c r="AE207" i="1"/>
  <c r="AS207" i="1"/>
  <c r="O207" i="1"/>
  <c r="BQ207" i="1"/>
  <c r="CC207" i="1"/>
  <c r="CO207" i="1"/>
  <c r="CP216" i="1"/>
  <c r="CP217" i="1"/>
  <c r="CP229" i="1"/>
  <c r="CP234" i="1"/>
  <c r="CP236" i="1"/>
  <c r="CP242" i="1"/>
  <c r="CM245" i="1"/>
  <c r="CQ245" i="1" s="1"/>
  <c r="BQ243" i="1"/>
  <c r="CC243" i="1"/>
  <c r="CM249" i="1"/>
  <c r="CQ249" i="1" s="1"/>
  <c r="CP251" i="1"/>
  <c r="CM254" i="1"/>
  <c r="CQ254" i="1" s="1"/>
  <c r="CM258" i="1"/>
  <c r="CQ258" i="1" s="1"/>
  <c r="CP12" i="1"/>
  <c r="AO26" i="1"/>
  <c r="Q11" i="1"/>
  <c r="BM263" i="1"/>
  <c r="CK263" i="1"/>
  <c r="CL22" i="1"/>
  <c r="CN26" i="1"/>
  <c r="AI26" i="1"/>
  <c r="CM32" i="1"/>
  <c r="CQ32" i="1" s="1"/>
  <c r="CP36" i="1"/>
  <c r="CP35" i="1" s="1"/>
  <c r="CQ47" i="1"/>
  <c r="W26" i="1"/>
  <c r="BY26" i="1"/>
  <c r="CM31" i="1"/>
  <c r="AD3" i="1"/>
  <c r="CQ67" i="1"/>
  <c r="S26" i="1"/>
  <c r="CM29" i="1"/>
  <c r="CQ29" i="1" s="1"/>
  <c r="AW30" i="1"/>
  <c r="CA30" i="1"/>
  <c r="CM36" i="1"/>
  <c r="W37" i="1"/>
  <c r="AK37" i="1"/>
  <c r="AY37" i="1"/>
  <c r="BK37" i="1"/>
  <c r="BY37" i="1"/>
  <c r="CM23" i="1"/>
  <c r="BK26" i="1"/>
  <c r="CM27" i="1"/>
  <c r="Q26" i="1"/>
  <c r="AK30" i="1"/>
  <c r="BO30" i="1"/>
  <c r="CM34" i="1"/>
  <c r="CQ34" i="1" s="1"/>
  <c r="Q35" i="1"/>
  <c r="BC49" i="1"/>
  <c r="AU26" i="1"/>
  <c r="BG26" i="1"/>
  <c r="BA26" i="1"/>
  <c r="Y30" i="1"/>
  <c r="BC30" i="1"/>
  <c r="CM33" i="1"/>
  <c r="CQ33" i="1" s="1"/>
  <c r="CM51" i="1"/>
  <c r="CQ51" i="1" s="1"/>
  <c r="AW37" i="1"/>
  <c r="BI37" i="1"/>
  <c r="BO37" i="1"/>
  <c r="CA37" i="1"/>
  <c r="S46" i="1"/>
  <c r="CL51" i="1"/>
  <c r="CM81" i="1"/>
  <c r="CQ81" i="1" s="1"/>
  <c r="CP82" i="1"/>
  <c r="CP78" i="1" s="1"/>
  <c r="W83" i="1"/>
  <c r="BY83" i="1"/>
  <c r="CL83" i="1"/>
  <c r="CM101" i="1"/>
  <c r="CQ101" i="1" s="1"/>
  <c r="CP38" i="1"/>
  <c r="CP47" i="1"/>
  <c r="AA63" i="1"/>
  <c r="AA66" i="1"/>
  <c r="AA69" i="1"/>
  <c r="CL78" i="1"/>
  <c r="CM80" i="1"/>
  <c r="CQ80" i="1" s="1"/>
  <c r="CM92" i="1"/>
  <c r="CQ92" i="1" s="1"/>
  <c r="CP93" i="1"/>
  <c r="CM96" i="1"/>
  <c r="CQ96" i="1" s="1"/>
  <c r="Q41" i="1"/>
  <c r="Q44" i="1"/>
  <c r="AA49" i="1"/>
  <c r="CM75" i="1"/>
  <c r="CQ75" i="1" s="1"/>
  <c r="S76" i="1"/>
  <c r="AA78" i="1"/>
  <c r="CM85" i="1"/>
  <c r="CQ85" i="1" s="1"/>
  <c r="CP86" i="1"/>
  <c r="CM102" i="1"/>
  <c r="CQ102" i="1" s="1"/>
  <c r="CM55" i="1"/>
  <c r="CM74" i="1"/>
  <c r="CM84" i="1"/>
  <c r="Q83" i="1"/>
  <c r="CQ141" i="1"/>
  <c r="CQ172" i="1"/>
  <c r="CQ171" i="1" s="1"/>
  <c r="CM38" i="1"/>
  <c r="BO78" i="1"/>
  <c r="CA78" i="1"/>
  <c r="S78" i="1"/>
  <c r="BU78" i="1"/>
  <c r="CG78" i="1"/>
  <c r="AU83" i="1"/>
  <c r="BG83" i="1"/>
  <c r="AC83" i="1"/>
  <c r="CM89" i="1"/>
  <c r="CQ89" i="1" s="1"/>
  <c r="CM95" i="1"/>
  <c r="CQ95" i="1" s="1"/>
  <c r="CM99" i="1"/>
  <c r="CQ99" i="1" s="1"/>
  <c r="CM103" i="1"/>
  <c r="CQ103" i="1" s="1"/>
  <c r="CM106" i="1"/>
  <c r="CQ106" i="1" s="1"/>
  <c r="BB49" i="1"/>
  <c r="BB263" i="1" s="1"/>
  <c r="CO73" i="1"/>
  <c r="AQ78" i="1"/>
  <c r="BC78" i="1"/>
  <c r="CN78" i="1"/>
  <c r="AI83" i="1"/>
  <c r="CM98" i="1"/>
  <c r="CQ98" i="1" s="1"/>
  <c r="CM104" i="1"/>
  <c r="CQ104" i="1" s="1"/>
  <c r="Q161" i="1"/>
  <c r="O171" i="1"/>
  <c r="U173" i="1"/>
  <c r="CN173" i="1"/>
  <c r="AI173" i="1"/>
  <c r="AS178" i="1"/>
  <c r="BE178" i="1"/>
  <c r="CO178" i="1"/>
  <c r="CM183" i="1"/>
  <c r="CQ183" i="1" s="1"/>
  <c r="CP184" i="1"/>
  <c r="AC185" i="1"/>
  <c r="CM193" i="1"/>
  <c r="O192" i="1"/>
  <c r="AC192" i="1"/>
  <c r="AQ192" i="1"/>
  <c r="BC192" i="1"/>
  <c r="BQ192" i="1"/>
  <c r="CC192" i="1"/>
  <c r="O140" i="1"/>
  <c r="O147" i="1"/>
  <c r="CP157" i="1"/>
  <c r="CP156" i="1" s="1"/>
  <c r="CP160" i="1"/>
  <c r="CP159" i="1" s="1"/>
  <c r="Q167" i="1"/>
  <c r="CP172" i="1"/>
  <c r="CP171" i="1" s="1"/>
  <c r="W173" i="1"/>
  <c r="BY173" i="1"/>
  <c r="CL173" i="1"/>
  <c r="CM177" i="1"/>
  <c r="CQ177" i="1" s="1"/>
  <c r="CL178" i="1"/>
  <c r="AG178" i="1"/>
  <c r="CM187" i="1"/>
  <c r="CQ187" i="1" s="1"/>
  <c r="CM197" i="1"/>
  <c r="CQ197" i="1" s="1"/>
  <c r="CM206" i="1"/>
  <c r="CQ206" i="1" s="1"/>
  <c r="AA156" i="1"/>
  <c r="AA159" i="1"/>
  <c r="Q163" i="1"/>
  <c r="BG185" i="1"/>
  <c r="CM189" i="1"/>
  <c r="CQ189" i="1" s="1"/>
  <c r="Q185" i="1"/>
  <c r="CM194" i="1"/>
  <c r="CQ194" i="1" s="1"/>
  <c r="CM198" i="1"/>
  <c r="CQ198" i="1" s="1"/>
  <c r="Q192" i="1"/>
  <c r="CN203" i="1"/>
  <c r="CP204" i="1"/>
  <c r="AI185" i="1"/>
  <c r="CM199" i="1"/>
  <c r="CQ199" i="1" s="1"/>
  <c r="CM174" i="1"/>
  <c r="Q173" i="1"/>
  <c r="CM179" i="1"/>
  <c r="CP206" i="1"/>
  <c r="CL203" i="1"/>
  <c r="CM97" i="1"/>
  <c r="CQ97" i="1" s="1"/>
  <c r="CL171" i="1"/>
  <c r="AU173" i="1"/>
  <c r="BG173" i="1"/>
  <c r="AO173" i="1"/>
  <c r="BA173" i="1"/>
  <c r="Q178" i="1"/>
  <c r="O178" i="1"/>
  <c r="BQ178" i="1"/>
  <c r="CC178" i="1"/>
  <c r="U178" i="1"/>
  <c r="BW178" i="1"/>
  <c r="CI178" i="1"/>
  <c r="CN192" i="1"/>
  <c r="CL185" i="1"/>
  <c r="CM186" i="1"/>
  <c r="CE185" i="1"/>
  <c r="CL192" i="1"/>
  <c r="CM210" i="1"/>
  <c r="CQ210" i="1" s="1"/>
  <c r="AC212" i="1"/>
  <c r="CL212" i="1"/>
  <c r="CP214" i="1"/>
  <c r="S192" i="1"/>
  <c r="BU192" i="1"/>
  <c r="CG192" i="1"/>
  <c r="CM195" i="1"/>
  <c r="CQ195" i="1" s="1"/>
  <c r="CP202" i="1"/>
  <c r="CP201" i="1" s="1"/>
  <c r="CM204" i="1"/>
  <c r="Q203" i="1"/>
  <c r="BS203" i="1"/>
  <c r="CE203" i="1"/>
  <c r="S207" i="1"/>
  <c r="BU207" i="1"/>
  <c r="CG207" i="1"/>
  <c r="CM213" i="1"/>
  <c r="Q212" i="1"/>
  <c r="CN212" i="1"/>
  <c r="AU203" i="1"/>
  <c r="BG203" i="1"/>
  <c r="AK192" i="1"/>
  <c r="CP200" i="1"/>
  <c r="U207" i="1"/>
  <c r="AE192" i="1"/>
  <c r="CM202" i="1"/>
  <c r="W203" i="1"/>
  <c r="BY203" i="1"/>
  <c r="BO207" i="1"/>
  <c r="CA207" i="1"/>
  <c r="CM215" i="1"/>
  <c r="CQ215" i="1" s="1"/>
  <c r="CM217" i="1"/>
  <c r="CQ217" i="1" s="1"/>
  <c r="CM227" i="1"/>
  <c r="CQ227" i="1" s="1"/>
  <c r="CM233" i="1"/>
  <c r="CQ233" i="1" s="1"/>
  <c r="CM241" i="1"/>
  <c r="CQ241" i="1" s="1"/>
  <c r="CM226" i="1"/>
  <c r="CQ226" i="1" s="1"/>
  <c r="CM232" i="1"/>
  <c r="CQ232" i="1" s="1"/>
  <c r="CM238" i="1"/>
  <c r="CQ238" i="1" s="1"/>
  <c r="CM230" i="1"/>
  <c r="CQ230" i="1" s="1"/>
  <c r="CM236" i="1"/>
  <c r="CQ236" i="1" s="1"/>
  <c r="CM240" i="1"/>
  <c r="CQ240" i="1" s="1"/>
  <c r="CM229" i="1"/>
  <c r="CQ229" i="1" s="1"/>
  <c r="CM235" i="1"/>
  <c r="CQ235" i="1" s="1"/>
  <c r="CM228" i="1"/>
  <c r="CQ228" i="1" s="1"/>
  <c r="CM234" i="1"/>
  <c r="CQ234" i="1" s="1"/>
  <c r="CM239" i="1"/>
  <c r="CQ239" i="1" s="1"/>
  <c r="CM246" i="1"/>
  <c r="CQ246" i="1" s="1"/>
  <c r="CP244" i="1"/>
  <c r="O243" i="1"/>
  <c r="CP37" i="1" l="1"/>
  <c r="CQ170" i="1"/>
  <c r="CQ169" i="1" s="1"/>
  <c r="CQ25" i="1"/>
  <c r="CQ24" i="1" s="1"/>
  <c r="CQ69" i="1"/>
  <c r="CQ66" i="1"/>
  <c r="CQ45" i="1"/>
  <c r="CQ44" i="1" s="1"/>
  <c r="CM156" i="1"/>
  <c r="CM46" i="1"/>
  <c r="CP207" i="1"/>
  <c r="CQ163" i="1"/>
  <c r="CM66" i="1"/>
  <c r="CP163" i="1"/>
  <c r="CP243" i="1"/>
  <c r="CM167" i="1"/>
  <c r="CP46" i="1"/>
  <c r="CM159" i="1"/>
  <c r="CP30" i="1"/>
  <c r="CM163" i="1"/>
  <c r="CP178" i="1"/>
  <c r="CM76" i="1"/>
  <c r="CM63" i="1"/>
  <c r="W11" i="1"/>
  <c r="W263" i="1" s="1"/>
  <c r="CM41" i="1"/>
  <c r="CQ162" i="1"/>
  <c r="CQ161" i="1" s="1"/>
  <c r="CQ78" i="1"/>
  <c r="CP173" i="1"/>
  <c r="BQ263" i="1"/>
  <c r="AG263" i="1"/>
  <c r="CM147" i="1"/>
  <c r="CQ64" i="1"/>
  <c r="CQ63" i="1" s="1"/>
  <c r="CM19" i="1"/>
  <c r="CQ19" i="1" s="1"/>
  <c r="AS263" i="1"/>
  <c r="AQ263" i="1"/>
  <c r="BI263" i="1"/>
  <c r="CQ147" i="1"/>
  <c r="CI263" i="1"/>
  <c r="BA263" i="1"/>
  <c r="BK263" i="1"/>
  <c r="CQ243" i="1"/>
  <c r="CP140" i="1"/>
  <c r="CQ156" i="1"/>
  <c r="CP192" i="1"/>
  <c r="BS263" i="1"/>
  <c r="BU263" i="1"/>
  <c r="BW263" i="1"/>
  <c r="BG263" i="1"/>
  <c r="CQ140" i="1"/>
  <c r="S263" i="1"/>
  <c r="CM69" i="1"/>
  <c r="AW263" i="1"/>
  <c r="CQ46" i="1"/>
  <c r="CE263" i="1"/>
  <c r="CM140" i="1"/>
  <c r="AU263" i="1"/>
  <c r="BY263" i="1"/>
  <c r="CP212" i="1"/>
  <c r="CC263" i="1"/>
  <c r="U263" i="1"/>
  <c r="CG263" i="1"/>
  <c r="AA263" i="1"/>
  <c r="AK263" i="1"/>
  <c r="CP147" i="1"/>
  <c r="O263" i="1"/>
  <c r="BC263" i="1"/>
  <c r="AI263" i="1"/>
  <c r="AO263" i="1"/>
  <c r="CP185" i="1"/>
  <c r="AE263" i="1"/>
  <c r="BE263" i="1"/>
  <c r="CP83" i="1"/>
  <c r="Y263" i="1"/>
  <c r="CQ41" i="1"/>
  <c r="CP11" i="1"/>
  <c r="CP69" i="1"/>
  <c r="CP26" i="1"/>
  <c r="AE3" i="1"/>
  <c r="CM243" i="1"/>
  <c r="CQ179" i="1"/>
  <c r="CQ178" i="1" s="1"/>
  <c r="CM178" i="1"/>
  <c r="CQ84" i="1"/>
  <c r="CQ83" i="1" s="1"/>
  <c r="CM83" i="1"/>
  <c r="CM78" i="1"/>
  <c r="CM30" i="1"/>
  <c r="CQ31" i="1"/>
  <c r="CQ30" i="1" s="1"/>
  <c r="CQ74" i="1"/>
  <c r="CQ73" i="1" s="1"/>
  <c r="CM73" i="1"/>
  <c r="CL49" i="1"/>
  <c r="CL263" i="1" s="1"/>
  <c r="CP51" i="1"/>
  <c r="CP49" i="1" s="1"/>
  <c r="CA263" i="1"/>
  <c r="Q263" i="1"/>
  <c r="CQ213" i="1"/>
  <c r="CQ212" i="1" s="1"/>
  <c r="CM212" i="1"/>
  <c r="CQ174" i="1"/>
  <c r="CQ173" i="1" s="1"/>
  <c r="CM173" i="1"/>
  <c r="CQ36" i="1"/>
  <c r="CQ35" i="1" s="1"/>
  <c r="CM35" i="1"/>
  <c r="CQ207" i="1"/>
  <c r="CQ27" i="1"/>
  <c r="CQ26" i="1" s="1"/>
  <c r="CM26" i="1"/>
  <c r="BO263" i="1"/>
  <c r="BO4" i="1" s="1"/>
  <c r="AC263" i="1"/>
  <c r="CM201" i="1"/>
  <c r="CQ202" i="1"/>
  <c r="CQ201" i="1" s="1"/>
  <c r="CM203" i="1"/>
  <c r="CQ204" i="1"/>
  <c r="CQ203" i="1" s="1"/>
  <c r="CQ186" i="1"/>
  <c r="CQ185" i="1" s="1"/>
  <c r="CM185" i="1"/>
  <c r="CM207" i="1"/>
  <c r="CQ38" i="1"/>
  <c r="CQ37" i="1" s="1"/>
  <c r="CM37" i="1"/>
  <c r="CM49" i="1"/>
  <c r="AY263" i="1"/>
  <c r="CP203" i="1"/>
  <c r="CM192" i="1"/>
  <c r="CQ193" i="1"/>
  <c r="CQ192" i="1" s="1"/>
  <c r="CQ23" i="1"/>
  <c r="CQ22" i="1" s="1"/>
  <c r="CM22" i="1"/>
  <c r="CQ49" i="1"/>
  <c r="CM11" i="1" l="1"/>
  <c r="CM263" i="1" s="1"/>
  <c r="CQ263" i="1" s="1"/>
  <c r="CQ11" i="1"/>
  <c r="CP263" i="1"/>
</calcChain>
</file>

<file path=xl/sharedStrings.xml><?xml version="1.0" encoding="utf-8"?>
<sst xmlns="http://schemas.openxmlformats.org/spreadsheetml/2006/main" count="687" uniqueCount="573">
  <si>
    <t>Код профиля</t>
  </si>
  <si>
    <t>№</t>
  </si>
  <si>
    <t>Код КСГ 2025</t>
  </si>
  <si>
    <t>КПГ / КСГ</t>
  </si>
  <si>
    <t>базовая ставка на 2025 (16026) с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</si>
  <si>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</si>
  <si>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</si>
  <si>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</si>
  <si>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</si>
  <si>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</si>
  <si>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</si>
  <si>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</si>
  <si>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</si>
  <si>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</si>
  <si>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</si>
  <si>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</si>
  <si>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</si>
  <si>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</si>
  <si>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</si>
  <si>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</si>
  <si>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</si>
  <si>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</si>
  <si>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</si>
  <si>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</si>
  <si>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</si>
  <si>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</si>
  <si>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</si>
  <si>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</si>
  <si>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</si>
  <si>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</si>
  <si>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</si>
  <si>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</si>
  <si>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</si>
  <si>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</si>
  <si>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</si>
  <si>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</si>
  <si>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</si>
  <si>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</si>
  <si>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</si>
  <si>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</si>
  <si>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</si>
  <si>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 xml:space="preserve">КГБУЗ "Ульчская районая больница" МЗ ХК 
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</si>
  <si>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</si>
  <si>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</si>
  <si>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</si>
  <si>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</si>
  <si>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</si>
  <si>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"Покровмед" (Хабаровск)</t>
  </si>
  <si>
    <t>ИТОГО СДП</t>
  </si>
  <si>
    <t>ИТОГО 2025 ДС</t>
  </si>
  <si>
    <t>ИТОГО 2025 СДП+ДС</t>
  </si>
  <si>
    <t>с 01.01.2025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</si>
  <si>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</si>
  <si>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</si>
  <si>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</si>
  <si>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</si>
  <si>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</si>
  <si>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6349008</t>
  </si>
  <si>
    <t>1340007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</si>
  <si>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</si>
  <si>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</si>
  <si>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</si>
  <si>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</si>
  <si>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</si>
  <si>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</si>
  <si>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</si>
  <si>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</si>
  <si>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</si>
  <si>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</si>
  <si>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</si>
  <si>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</si>
  <si>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</si>
  <si>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</si>
  <si>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</si>
  <si>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</si>
  <si>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</si>
  <si>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</si>
  <si>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</si>
  <si>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</si>
  <si>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</si>
  <si>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</si>
  <si>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</si>
  <si>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</si>
  <si>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</si>
  <si>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</si>
  <si>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</si>
  <si>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</si>
  <si>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</si>
  <si>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</si>
  <si>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</si>
  <si>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</si>
  <si>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</si>
  <si>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</si>
  <si>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</si>
  <si>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</si>
  <si>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</si>
  <si>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</si>
  <si>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</si>
  <si>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</si>
  <si>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</si>
  <si>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</si>
  <si>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</si>
  <si>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</si>
  <si>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</si>
  <si>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</si>
  <si>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</si>
  <si>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</si>
  <si>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</si>
  <si>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</si>
  <si>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</si>
  <si>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</si>
  <si>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</si>
  <si>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</si>
  <si>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</si>
  <si>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</si>
  <si>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</si>
  <si>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</si>
  <si>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</si>
  <si>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</si>
  <si>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</si>
  <si>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</si>
  <si>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</si>
  <si>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</si>
  <si>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</si>
  <si>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</si>
  <si>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</si>
  <si>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</si>
  <si>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</si>
  <si>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</si>
  <si>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</si>
  <si>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</si>
  <si>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</si>
  <si>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</si>
  <si>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</si>
  <si>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</si>
  <si>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</si>
  <si>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</si>
  <si>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</si>
  <si>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</si>
  <si>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</si>
  <si>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</si>
  <si>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</si>
  <si>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</si>
  <si>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</si>
  <si>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</si>
  <si>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</si>
  <si>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</si>
  <si>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</si>
  <si>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</si>
  <si>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</si>
  <si>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</si>
  <si>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</si>
  <si>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</si>
  <si>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</si>
  <si>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</si>
  <si>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</si>
  <si>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</si>
  <si>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</si>
  <si>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</si>
  <si>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</si>
  <si>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</si>
  <si>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</si>
  <si>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</si>
  <si>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</si>
  <si>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</si>
  <si>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</si>
  <si>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</si>
  <si>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</si>
  <si>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</si>
  <si>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</si>
  <si>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</si>
  <si>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</si>
  <si>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</si>
  <si>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</si>
  <si>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</si>
  <si>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</si>
  <si>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</si>
  <si>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</si>
  <si>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</si>
  <si>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</si>
  <si>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</si>
  <si>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</si>
  <si>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</si>
  <si>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</si>
  <si>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</si>
  <si>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</si>
  <si>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</si>
  <si>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</si>
  <si>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</si>
  <si>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</si>
  <si>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</si>
  <si>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</si>
  <si>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</si>
  <si>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</si>
  <si>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</si>
  <si>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</si>
  <si>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</si>
  <si>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</si>
  <si>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</si>
  <si>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</si>
  <si>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</si>
  <si>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</si>
  <si>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</si>
  <si>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</si>
  <si>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</si>
  <si>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</si>
  <si>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</si>
  <si>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</si>
  <si>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</si>
  <si>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</si>
  <si>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</si>
  <si>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</si>
  <si>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</si>
  <si>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</si>
  <si>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</si>
  <si>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</si>
  <si>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</si>
  <si>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</si>
  <si>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</si>
  <si>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</si>
  <si>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</si>
  <si>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</si>
  <si>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</si>
  <si>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</si>
  <si>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</si>
  <si>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</si>
  <si>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</si>
  <si>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</si>
  <si>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</si>
  <si>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</si>
  <si>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</si>
  <si>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</si>
  <si>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</si>
  <si>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</si>
  <si>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</si>
  <si>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</si>
  <si>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</si>
  <si>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</si>
  <si>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</si>
  <si>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</si>
  <si>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</si>
  <si>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</si>
  <si>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</si>
  <si>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</si>
  <si>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</si>
  <si>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</si>
  <si>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</si>
  <si>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</si>
  <si>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</si>
  <si>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</si>
  <si>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</si>
  <si>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</si>
  <si>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</si>
  <si>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</si>
  <si>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</si>
  <si>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</si>
  <si>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</si>
  <si>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</si>
  <si>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</si>
  <si>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</si>
  <si>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</si>
  <si>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</si>
  <si>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</si>
  <si>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</si>
  <si>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</si>
  <si>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</si>
  <si>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</si>
  <si>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</si>
  <si>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</si>
  <si>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</si>
  <si>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</si>
  <si>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</si>
  <si>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</si>
  <si>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</si>
  <si>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</si>
  <si>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</si>
  <si>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</si>
  <si>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</si>
  <si>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</si>
  <si>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</si>
  <si>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</si>
  <si>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</si>
  <si>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</si>
  <si>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</si>
  <si>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</si>
  <si>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</si>
  <si>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</si>
  <si>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</si>
  <si>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</si>
  <si>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</si>
  <si>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</si>
  <si>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</si>
  <si>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</si>
  <si>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</si>
  <si>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</si>
  <si>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</si>
  <si>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</si>
  <si>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</si>
  <si>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</si>
  <si>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</si>
  <si>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</si>
  <si>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</si>
  <si>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</si>
  <si>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</si>
  <si>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</si>
  <si>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</si>
  <si>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</si>
  <si>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</si>
  <si>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</si>
  <si>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</si>
  <si>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</si>
  <si>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</si>
  <si>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</si>
  <si>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</si>
  <si>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</si>
  <si>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</si>
  <si>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</si>
  <si>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</si>
  <si>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</si>
  <si>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</si>
  <si>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</si>
  <si>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</si>
  <si>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</si>
  <si>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</si>
  <si>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</si>
  <si>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</si>
  <si>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</si>
  <si>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</si>
  <si>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</si>
  <si>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</si>
  <si>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</si>
  <si>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</si>
  <si>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</si>
  <si>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</si>
  <si>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</si>
  <si>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</si>
  <si>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</si>
  <si>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</si>
  <si>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</si>
  <si>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</si>
  <si>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</si>
  <si>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</si>
  <si>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</si>
  <si>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</si>
  <si>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</si>
  <si>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</si>
  <si>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</si>
  <si>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</si>
  <si>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</si>
  <si>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</si>
  <si>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</si>
  <si>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</si>
  <si>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</si>
  <si>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</si>
  <si>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</si>
  <si>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</si>
  <si>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</si>
  <si>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</si>
  <si>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</si>
  <si>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</si>
  <si>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</si>
  <si>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</si>
  <si>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</si>
  <si>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</si>
  <si>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</si>
  <si>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</si>
  <si>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</si>
  <si>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</si>
  <si>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</si>
  <si>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</si>
  <si>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</si>
  <si>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</si>
  <si>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</si>
  <si>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</si>
  <si>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</si>
  <si>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</si>
  <si>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</si>
  <si>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</si>
  <si>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</si>
  <si>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</si>
  <si>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</si>
  <si>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</si>
  <si>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</si>
  <si>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</si>
  <si>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</si>
  <si>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</si>
  <si>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</si>
  <si>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</si>
  <si>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</si>
  <si>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</si>
  <si>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</si>
  <si>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</si>
  <si>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</si>
  <si>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</si>
  <si>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</si>
  <si>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</si>
  <si>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</si>
  <si>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</si>
  <si>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</si>
  <si>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</si>
  <si>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</si>
  <si>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</si>
  <si>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</si>
  <si>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</si>
  <si>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</si>
  <si>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</si>
  <si>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</si>
  <si>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</si>
  <si>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</si>
  <si>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</si>
  <si>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</si>
  <si>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</si>
  <si>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</si>
  <si>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</si>
  <si>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</si>
  <si>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</si>
  <si>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</si>
  <si>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</si>
  <si>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</si>
  <si>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</si>
  <si>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</si>
  <si>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</si>
  <si>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</si>
  <si>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</si>
  <si>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</si>
  <si>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</si>
  <si>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</si>
  <si>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</si>
  <si>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</si>
  <si>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</si>
  <si>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</si>
  <si>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</si>
  <si>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</si>
  <si>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</si>
  <si>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</si>
  <si>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</si>
  <si>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</si>
  <si>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</si>
  <si>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</si>
  <si>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</si>
  <si>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</si>
  <si>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</si>
  <si>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</si>
  <si>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</si>
  <si>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</si>
  <si>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</si>
  <si>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</si>
  <si>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</si>
  <si>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</si>
  <si>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</si>
  <si>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</si>
  <si>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</si>
  <si>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</si>
  <si>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</si>
  <si>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</si>
  <si>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</si>
  <si>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</si>
  <si>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</si>
  <si>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</si>
  <si>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</si>
  <si>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</si>
  <si>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</si>
  <si>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</si>
  <si>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</si>
  <si>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</si>
  <si>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</si>
  <si>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</si>
  <si>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</si>
  <si>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</si>
  <si>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</si>
  <si>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</si>
  <si>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</si>
  <si>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</si>
  <si>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</si>
  <si>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</si>
  <si>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</si>
  <si>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</si>
  <si>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</si>
  <si>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</si>
  <si>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</si>
  <si>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</si>
  <si>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</si>
  <si>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</si>
  <si>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</si>
  <si>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</si>
  <si>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</si>
  <si>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</si>
  <si>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</si>
  <si>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</si>
  <si>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</si>
  <si>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</si>
  <si>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</si>
  <si>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</si>
  <si>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</si>
  <si>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</si>
  <si>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</si>
  <si>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</si>
  <si>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</si>
  <si>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</si>
  <si>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</si>
  <si>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</si>
  <si>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</si>
  <si>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</si>
  <si>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</si>
  <si>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</si>
  <si>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</si>
  <si>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</si>
  <si>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</si>
  <si>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</si>
  <si>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</si>
  <si>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</si>
  <si>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</si>
  <si>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</si>
  <si>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</si>
  <si>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</si>
  <si>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</si>
  <si>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</si>
  <si>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</si>
  <si>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</si>
  <si>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</si>
  <si>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</si>
  <si>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</si>
  <si>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</si>
  <si>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</si>
  <si>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</si>
  <si>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</si>
  <si>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</si>
  <si>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</si>
  <si>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</si>
  <si>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</si>
  <si>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</si>
  <si>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</si>
  <si>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</si>
  <si>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</si>
  <si>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</si>
  <si>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</si>
  <si>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</si>
  <si>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</si>
  <si>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</si>
  <si>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</si>
  <si>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</si>
  <si>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</si>
  <si>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</si>
  <si>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</si>
  <si>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</si>
  <si>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</si>
  <si>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</si>
  <si>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</si>
  <si>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</si>
  <si>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</si>
  <si>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</si>
  <si>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</si>
  <si>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</si>
  <si>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</si>
  <si>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</si>
  <si>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</si>
  <si>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</si>
  <si>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</si>
  <si>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</si>
  <si>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</si>
  <si>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</si>
  <si>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</si>
  <si>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</si>
  <si>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</si>
  <si>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</si>
  <si>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</si>
  <si>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</si>
  <si>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</si>
  <si>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</si>
  <si>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ИТОГО</t>
  </si>
  <si>
    <t xml:space="preserve">Приложение №4
</t>
  </si>
  <si>
    <t>к Протоколу заседания Комиссии по разработке ТП ОМС от 30.05.2025  №5</t>
  </si>
  <si>
    <t>Объемы медицинской помощи за счет средств ОМС в  условиях  стационара дневного прибывания в разрезе  клинико-статистических групп заболеваний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</si>
</sst>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_-* #,##0\ _₽_-;\-* #,##0\ _₽_-;_-* &quot;-&quot;??\ _₽_-;_-@_-"/>
    <numFmt numFmtId="170" formatCode="0.0"/>
    <numFmt numFmtId="171" formatCode="_-* #,##0.00_р_._-;\-* #,##0.00_р_._-;_-* &quot;-&quot;_р_._-;_-@_-"/>
    <numFmt numFmtId="172" formatCode="0.0%"/>
    <numFmt numFmtId="173" formatCode="_-* #,##0.00_р_._-;\-* #,##0.00_р_._-;_-* &quot;-&quot;??_р_._-;_-@_-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C0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43" fillId="0" borderId="0"/>
    <xf numFmtId="0" fontId="58" fillId="0" borderId="0"/>
    <xf numFmtId="0" fontId="7" fillId="0" borderId="0"/>
    <xf numFmtId="0" fontId="7" fillId="0" borderId="0"/>
    <xf numFmtId="0" fontId="59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7" fillId="0" borderId="0"/>
    <xf numFmtId="0" fontId="59" fillId="0" borderId="0"/>
    <xf numFmtId="0" fontId="61" fillId="0" borderId="0"/>
    <xf numFmtId="0" fontId="59" fillId="0" borderId="0"/>
    <xf numFmtId="0" fontId="9" fillId="0" borderId="0" applyFill="0" applyBorder="0" applyProtection="0">
      <alignment wrapText="1"/>
      <protection locked="0"/>
    </xf>
    <xf numFmtId="9" fontId="43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9" fillId="0" borderId="0" quotePrefix="1" applyFont="0" applyFill="0" applyBorder="0" applyAlignment="0">
      <protection locked="0"/>
    </xf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  <xf numFmtId="173" fontId="43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/>
    <xf numFmtId="0" fontId="4" fillId="0" borderId="0" xfId="1" applyFont="1" applyFill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1" fontId="11" fillId="0" borderId="0" xfId="0" applyNumberFormat="1" applyFont="1" applyBorder="1" applyAlignment="1">
      <alignment vertical="center" wrapText="1"/>
    </xf>
    <xf numFmtId="41" fontId="11" fillId="0" borderId="0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6" fontId="10" fillId="0" borderId="0" xfId="0" applyNumberFormat="1" applyFont="1" applyFill="1" applyBorder="1" applyAlignment="1">
      <alignment vertical="center" shrinkToFit="1"/>
    </xf>
    <xf numFmtId="41" fontId="10" fillId="0" borderId="0" xfId="0" applyNumberFormat="1" applyFont="1" applyBorder="1" applyAlignment="1">
      <alignment vertical="center" wrapText="1"/>
    </xf>
    <xf numFmtId="41" fontId="12" fillId="0" borderId="0" xfId="0" applyNumberFormat="1" applyFont="1" applyBorder="1" applyAlignment="1">
      <alignment vertical="center" wrapText="1"/>
    </xf>
    <xf numFmtId="41" fontId="13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0" fillId="2" borderId="0" xfId="0" applyFill="1"/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Fill="1"/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0" fillId="7" borderId="0" xfId="0" applyFont="1" applyFill="1"/>
    <xf numFmtId="0" fontId="1" fillId="7" borderId="0" xfId="0" applyFont="1" applyFill="1"/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1" fontId="26" fillId="0" borderId="2" xfId="3" applyNumberFormat="1" applyFont="1" applyFill="1" applyBorder="1" applyAlignment="1">
      <alignment horizontal="center"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8" fillId="0" borderId="2" xfId="3" applyNumberFormat="1" applyFont="1" applyFill="1" applyBorder="1" applyAlignment="1">
      <alignment horizontal="center" vertical="center" wrapText="1"/>
    </xf>
    <xf numFmtId="1" fontId="27" fillId="0" borderId="2" xfId="2" applyNumberFormat="1" applyFont="1" applyFill="1" applyBorder="1" applyAlignment="1">
      <alignment horizontal="center" vertical="center" wrapText="1"/>
    </xf>
    <xf numFmtId="1" fontId="25" fillId="0" borderId="7" xfId="2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Fill="1" applyBorder="1"/>
    <xf numFmtId="0" fontId="29" fillId="0" borderId="2" xfId="3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167" fontId="30" fillId="0" borderId="2" xfId="2" applyNumberFormat="1" applyFont="1" applyFill="1" applyBorder="1" applyAlignment="1">
      <alignment horizontal="center" vertical="center" wrapText="1"/>
    </xf>
    <xf numFmtId="167" fontId="30" fillId="0" borderId="14" xfId="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8" fontId="28" fillId="0" borderId="7" xfId="3" applyNumberFormat="1" applyFont="1" applyFill="1" applyBorder="1" applyAlignment="1">
      <alignment horizontal="center" vertical="center" wrapText="1"/>
    </xf>
    <xf numFmtId="168" fontId="18" fillId="0" borderId="7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168" fontId="28" fillId="0" borderId="2" xfId="3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8" fontId="26" fillId="0" borderId="7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/>
    <xf numFmtId="0" fontId="0" fillId="8" borderId="2" xfId="0" applyFill="1" applyBorder="1"/>
    <xf numFmtId="0" fontId="5" fillId="8" borderId="2" xfId="0" applyFont="1" applyFill="1" applyBorder="1"/>
    <xf numFmtId="165" fontId="30" fillId="8" borderId="2" xfId="3" applyNumberFormat="1" applyFont="1" applyFill="1" applyBorder="1" applyAlignment="1">
      <alignment vertical="center" wrapText="1"/>
    </xf>
    <xf numFmtId="0" fontId="30" fillId="8" borderId="2" xfId="2" applyFont="1" applyFill="1" applyBorder="1" applyAlignment="1">
      <alignment horizontal="center" vertical="center" wrapText="1"/>
    </xf>
    <xf numFmtId="167" fontId="30" fillId="8" borderId="2" xfId="2" applyNumberFormat="1" applyFont="1" applyFill="1" applyBorder="1" applyAlignment="1">
      <alignment horizontal="center" vertical="center" wrapText="1"/>
    </xf>
    <xf numFmtId="167" fontId="30" fillId="8" borderId="6" xfId="2" applyNumberFormat="1" applyFont="1" applyFill="1" applyBorder="1" applyAlignment="1">
      <alignment horizontal="center" vertical="center" wrapText="1"/>
    </xf>
    <xf numFmtId="167" fontId="30" fillId="8" borderId="14" xfId="2" applyNumberFormat="1" applyFont="1" applyFill="1" applyBorder="1" applyAlignment="1">
      <alignment horizontal="center" vertical="center" wrapText="1"/>
    </xf>
    <xf numFmtId="3" fontId="31" fillId="8" borderId="6" xfId="3" applyNumberFormat="1" applyFont="1" applyFill="1" applyBorder="1" applyAlignment="1">
      <alignment horizontal="center" vertical="center" wrapText="1"/>
    </xf>
    <xf numFmtId="3" fontId="31" fillId="8" borderId="2" xfId="3" applyNumberFormat="1" applyFont="1" applyFill="1" applyBorder="1" applyAlignment="1">
      <alignment horizontal="center" vertical="center" wrapText="1"/>
    </xf>
    <xf numFmtId="3" fontId="32" fillId="8" borderId="2" xfId="3" applyNumberFormat="1" applyFont="1" applyFill="1" applyBorder="1" applyAlignment="1">
      <alignment horizontal="center" vertical="center" wrapText="1"/>
    </xf>
    <xf numFmtId="167" fontId="30" fillId="8" borderId="2" xfId="3" applyNumberFormat="1" applyFont="1" applyFill="1" applyBorder="1" applyAlignment="1">
      <alignment horizontal="center" vertical="center" wrapText="1"/>
    </xf>
    <xf numFmtId="3" fontId="32" fillId="8" borderId="5" xfId="3" applyNumberFormat="1" applyFont="1" applyFill="1" applyBorder="1" applyAlignment="1">
      <alignment horizontal="center" vertical="center" wrapText="1"/>
    </xf>
    <xf numFmtId="165" fontId="33" fillId="0" borderId="2" xfId="3" applyNumberFormat="1" applyFont="1" applyFill="1" applyBorder="1" applyAlignment="1">
      <alignment horizontal="center" vertical="center" wrapText="1"/>
    </xf>
    <xf numFmtId="165" fontId="33" fillId="0" borderId="7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165" fontId="30" fillId="8" borderId="6" xfId="3" applyNumberFormat="1" applyFont="1" applyFill="1" applyBorder="1" applyAlignment="1">
      <alignment vertical="center" wrapText="1"/>
    </xf>
    <xf numFmtId="4" fontId="33" fillId="8" borderId="2" xfId="2" applyNumberFormat="1" applyFont="1" applyFill="1" applyBorder="1" applyAlignment="1">
      <alignment horizontal="center" vertical="center" wrapText="1"/>
    </xf>
    <xf numFmtId="4" fontId="33" fillId="8" borderId="6" xfId="2" applyNumberFormat="1" applyFont="1" applyFill="1" applyBorder="1" applyAlignment="1">
      <alignment horizontal="center" vertical="center" wrapText="1"/>
    </xf>
    <xf numFmtId="4" fontId="33" fillId="8" borderId="5" xfId="2" applyNumberFormat="1" applyFont="1" applyFill="1" applyBorder="1" applyAlignment="1">
      <alignment horizontal="center" vertical="center" wrapText="1"/>
    </xf>
    <xf numFmtId="165" fontId="31" fillId="8" borderId="2" xfId="3" applyNumberFormat="1" applyFont="1" applyFill="1" applyBorder="1" applyAlignment="1">
      <alignment horizontal="center" vertical="center" wrapText="1"/>
    </xf>
    <xf numFmtId="165" fontId="32" fillId="8" borderId="2" xfId="3" applyNumberFormat="1" applyFont="1" applyFill="1" applyBorder="1" applyAlignment="1">
      <alignment horizontal="center" vertical="center" wrapText="1"/>
    </xf>
    <xf numFmtId="169" fontId="30" fillId="8" borderId="2" xfId="3" applyNumberFormat="1" applyFont="1" applyFill="1" applyBorder="1" applyAlignment="1">
      <alignment horizontal="center" vertical="center" wrapText="1"/>
    </xf>
    <xf numFmtId="165" fontId="31" fillId="8" borderId="7" xfId="3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165" fontId="33" fillId="0" borderId="6" xfId="3" applyNumberFormat="1" applyFont="1" applyFill="1" applyBorder="1" applyAlignment="1">
      <alignment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4" fontId="33" fillId="0" borderId="5" xfId="2" applyNumberFormat="1" applyFont="1" applyFill="1" applyBorder="1" applyAlignment="1">
      <alignment horizontal="center" vertical="center" wrapText="1"/>
    </xf>
    <xf numFmtId="165" fontId="33" fillId="0" borderId="6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center" vertical="center" wrapText="1"/>
    </xf>
    <xf numFmtId="165" fontId="33" fillId="0" borderId="2" xfId="3" applyNumberFormat="1" applyFont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right" vertical="center" wrapText="1"/>
    </xf>
    <xf numFmtId="165" fontId="33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/>
    <xf numFmtId="165" fontId="17" fillId="0" borderId="6" xfId="3" applyNumberFormat="1" applyFont="1" applyFill="1" applyBorder="1" applyAlignment="1">
      <alignment horizontal="center" vertical="center" wrapText="1"/>
    </xf>
    <xf numFmtId="165" fontId="33" fillId="0" borderId="6" xfId="3" applyNumberFormat="1" applyFont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0" fontId="25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3" fillId="0" borderId="6" xfId="3" applyFont="1" applyFill="1" applyBorder="1" applyAlignment="1">
      <alignment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38" fillId="0" borderId="6" xfId="3" applyNumberFormat="1" applyFont="1" applyFill="1" applyBorder="1" applyAlignment="1">
      <alignment horizontal="center" vertical="center" wrapText="1"/>
    </xf>
    <xf numFmtId="165" fontId="39" fillId="0" borderId="2" xfId="3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Border="1" applyAlignment="1">
      <alignment horizontal="center" vertical="center" wrapText="1"/>
    </xf>
    <xf numFmtId="165" fontId="40" fillId="0" borderId="2" xfId="3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/>
    <xf numFmtId="0" fontId="25" fillId="0" borderId="0" xfId="0" applyFont="1" applyFill="1"/>
    <xf numFmtId="0" fontId="41" fillId="8" borderId="2" xfId="0" applyFont="1" applyFill="1" applyBorder="1"/>
    <xf numFmtId="165" fontId="32" fillId="8" borderId="6" xfId="3" applyNumberFormat="1" applyFont="1" applyFill="1" applyBorder="1" applyAlignment="1">
      <alignment vertical="center" wrapText="1"/>
    </xf>
    <xf numFmtId="0" fontId="32" fillId="8" borderId="2" xfId="0" applyFont="1" applyFill="1" applyBorder="1" applyAlignment="1">
      <alignment horizontal="center" vertical="center" wrapText="1"/>
    </xf>
    <xf numFmtId="10" fontId="33" fillId="8" borderId="2" xfId="0" applyNumberFormat="1" applyFont="1" applyFill="1" applyBorder="1" applyAlignment="1">
      <alignment horizontal="center" vertical="center" wrapText="1"/>
    </xf>
    <xf numFmtId="165" fontId="42" fillId="8" borderId="6" xfId="3" applyNumberFormat="1" applyFont="1" applyFill="1" applyBorder="1" applyAlignment="1">
      <alignment horizontal="center" vertical="center" wrapText="1"/>
    </xf>
    <xf numFmtId="165" fontId="32" fillId="8" borderId="6" xfId="3" applyNumberFormat="1" applyFont="1" applyFill="1" applyBorder="1" applyAlignment="1">
      <alignment horizontal="center" vertical="center" wrapText="1"/>
    </xf>
    <xf numFmtId="165" fontId="30" fillId="8" borderId="2" xfId="3" applyNumberFormat="1" applyFont="1" applyFill="1" applyBorder="1" applyAlignment="1">
      <alignment horizontal="center" vertical="center" wrapText="1"/>
    </xf>
    <xf numFmtId="165" fontId="42" fillId="8" borderId="5" xfId="3" applyNumberFormat="1" applyFont="1" applyFill="1" applyBorder="1" applyAlignment="1">
      <alignment horizontal="center" vertical="center" wrapText="1"/>
    </xf>
    <xf numFmtId="165" fontId="42" fillId="8" borderId="2" xfId="3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3" fillId="0" borderId="6" xfId="0" applyFont="1" applyFill="1" applyBorder="1" applyAlignment="1">
      <alignment horizontal="center" vertical="center" wrapText="1"/>
    </xf>
    <xf numFmtId="43" fontId="33" fillId="0" borderId="2" xfId="3" applyNumberFormat="1" applyFont="1" applyFill="1" applyBorder="1" applyAlignment="1">
      <alignment horizontal="center" vertical="center" wrapText="1"/>
    </xf>
    <xf numFmtId="165" fontId="17" fillId="0" borderId="6" xfId="3" applyNumberFormat="1" applyFont="1" applyFill="1" applyBorder="1" applyAlignment="1">
      <alignment horizontal="right" vertical="center" wrapText="1"/>
    </xf>
    <xf numFmtId="165" fontId="33" fillId="0" borderId="11" xfId="3" applyNumberFormat="1" applyFont="1" applyFill="1" applyBorder="1" applyAlignment="1">
      <alignment horizontal="center" vertical="center" wrapText="1"/>
    </xf>
    <xf numFmtId="165" fontId="32" fillId="8" borderId="5" xfId="3" applyNumberFormat="1" applyFont="1" applyFill="1" applyBorder="1" applyAlignment="1">
      <alignment horizontal="center" vertical="center" wrapText="1"/>
    </xf>
    <xf numFmtId="2" fontId="33" fillId="0" borderId="2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5" fontId="33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0" fontId="30" fillId="8" borderId="2" xfId="0" applyFont="1" applyFill="1" applyBorder="1" applyAlignment="1">
      <alignment horizontal="center" vertical="center" wrapText="1"/>
    </xf>
    <xf numFmtId="165" fontId="30" fillId="8" borderId="6" xfId="3" applyNumberFormat="1" applyFont="1" applyFill="1" applyBorder="1" applyAlignment="1">
      <alignment horizontal="center" vertical="center" wrapText="1"/>
    </xf>
    <xf numFmtId="165" fontId="30" fillId="8" borderId="5" xfId="3" applyNumberFormat="1" applyFont="1" applyFill="1" applyBorder="1" applyAlignment="1">
      <alignment horizontal="center" vertical="center" wrapText="1"/>
    </xf>
    <xf numFmtId="165" fontId="33" fillId="0" borderId="6" xfId="3" applyNumberFormat="1" applyFont="1" applyFill="1" applyBorder="1" applyAlignment="1">
      <alignment horizontal="right" vertical="center" wrapText="1"/>
    </xf>
    <xf numFmtId="4" fontId="33" fillId="0" borderId="6" xfId="3" applyNumberFormat="1" applyFont="1" applyFill="1" applyBorder="1" applyAlignment="1">
      <alignment horizontal="center" vertical="center" wrapText="1"/>
    </xf>
    <xf numFmtId="4" fontId="33" fillId="0" borderId="5" xfId="3" applyNumberFormat="1" applyFont="1" applyFill="1" applyBorder="1" applyAlignment="1">
      <alignment horizontal="center" vertical="center" wrapText="1"/>
    </xf>
    <xf numFmtId="165" fontId="17" fillId="0" borderId="2" xfId="4" applyNumberFormat="1" applyFont="1" applyFill="1" applyBorder="1" applyAlignment="1">
      <alignment horizontal="center" vertical="center" wrapText="1"/>
    </xf>
    <xf numFmtId="165" fontId="33" fillId="0" borderId="6" xfId="2" applyNumberFormat="1" applyFont="1" applyFill="1" applyBorder="1" applyAlignment="1">
      <alignment horizontal="center" vertical="center" wrapText="1"/>
    </xf>
    <xf numFmtId="0" fontId="2" fillId="8" borderId="2" xfId="0" applyFont="1" applyFill="1" applyBorder="1"/>
    <xf numFmtId="0" fontId="2" fillId="0" borderId="0" xfId="0" applyFont="1" applyFill="1"/>
    <xf numFmtId="10" fontId="36" fillId="0" borderId="2" xfId="0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right" vertical="center" wrapText="1"/>
    </xf>
    <xf numFmtId="165" fontId="33" fillId="0" borderId="2" xfId="4" applyNumberFormat="1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vertical="center" wrapText="1"/>
    </xf>
    <xf numFmtId="4" fontId="33" fillId="0" borderId="2" xfId="3" applyNumberFormat="1" applyFont="1" applyFill="1" applyBorder="1" applyAlignment="1">
      <alignment horizontal="center" vertical="center" wrapText="1"/>
    </xf>
    <xf numFmtId="165" fontId="45" fillId="0" borderId="2" xfId="3" applyNumberFormat="1" applyFont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165" fontId="33" fillId="0" borderId="6" xfId="4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vertical="center" wrapText="1"/>
    </xf>
    <xf numFmtId="165" fontId="39" fillId="10" borderId="2" xfId="3" applyNumberFormat="1" applyFont="1" applyFill="1" applyBorder="1" applyAlignment="1">
      <alignment horizontal="center" vertical="center" wrapText="1"/>
    </xf>
    <xf numFmtId="165" fontId="33" fillId="0" borderId="2" xfId="3" applyNumberFormat="1" applyFont="1" applyBorder="1" applyAlignment="1">
      <alignment horizontal="right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165" fontId="47" fillId="0" borderId="6" xfId="3" applyNumberFormat="1" applyFont="1" applyFill="1" applyBorder="1" applyAlignment="1">
      <alignment horizontal="center" vertical="center" wrapText="1"/>
    </xf>
    <xf numFmtId="165" fontId="48" fillId="0" borderId="6" xfId="3" applyNumberFormat="1" applyFont="1" applyFill="1" applyBorder="1" applyAlignment="1">
      <alignment horizontal="center" vertical="center" wrapText="1"/>
    </xf>
    <xf numFmtId="165" fontId="47" fillId="0" borderId="6" xfId="3" applyNumberFormat="1" applyFont="1" applyBorder="1" applyAlignment="1">
      <alignment horizontal="right" vertical="center" wrapText="1"/>
    </xf>
    <xf numFmtId="165" fontId="17" fillId="0" borderId="6" xfId="4" applyNumberFormat="1" applyFont="1" applyFill="1" applyBorder="1" applyAlignment="1">
      <alignment horizontal="center" vertical="center" wrapText="1"/>
    </xf>
    <xf numFmtId="165" fontId="49" fillId="0" borderId="6" xfId="3" applyNumberFormat="1" applyFont="1" applyFill="1" applyBorder="1" applyAlignment="1">
      <alignment horizontal="center" vertical="center" wrapText="1"/>
    </xf>
    <xf numFmtId="165" fontId="33" fillId="9" borderId="2" xfId="3" applyNumberFormat="1" applyFont="1" applyFill="1" applyBorder="1" applyAlignment="1">
      <alignment horizontal="center" vertical="center" wrapText="1"/>
    </xf>
    <xf numFmtId="165" fontId="33" fillId="0" borderId="6" xfId="2" applyNumberFormat="1" applyFont="1" applyFill="1" applyBorder="1" applyAlignment="1">
      <alignment vertical="center" wrapText="1"/>
    </xf>
    <xf numFmtId="165" fontId="30" fillId="8" borderId="6" xfId="2" applyNumberFormat="1" applyFont="1" applyFill="1" applyBorder="1" applyAlignment="1">
      <alignment vertical="center" wrapText="1"/>
    </xf>
    <xf numFmtId="0" fontId="33" fillId="0" borderId="6" xfId="2" applyFont="1" applyFill="1" applyBorder="1" applyAlignment="1">
      <alignment vertical="center" wrapText="1"/>
    </xf>
    <xf numFmtId="165" fontId="30" fillId="8" borderId="6" xfId="2" applyNumberFormat="1" applyFont="1" applyFill="1" applyBorder="1" applyAlignment="1">
      <alignment horizontal="left" vertical="center" wrapText="1"/>
    </xf>
    <xf numFmtId="165" fontId="17" fillId="0" borderId="2" xfId="3" applyNumberFormat="1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165" fontId="33" fillId="7" borderId="2" xfId="3" applyNumberFormat="1" applyFont="1" applyFill="1" applyBorder="1" applyAlignment="1">
      <alignment horizontal="center" vertical="center" wrapText="1"/>
    </xf>
    <xf numFmtId="165" fontId="33" fillId="0" borderId="12" xfId="3" applyNumberFormat="1" applyFont="1" applyBorder="1" applyAlignment="1">
      <alignment horizontal="center" vertical="center" wrapText="1"/>
    </xf>
    <xf numFmtId="10" fontId="36" fillId="0" borderId="2" xfId="0" applyNumberFormat="1" applyFont="1" applyFill="1" applyBorder="1" applyAlignment="1">
      <alignment horizontal="center" vertical="center" wrapText="1"/>
    </xf>
    <xf numFmtId="10" fontId="50" fillId="0" borderId="2" xfId="0" applyNumberFormat="1" applyFont="1" applyFill="1" applyBorder="1"/>
    <xf numFmtId="0" fontId="51" fillId="0" borderId="2" xfId="0" applyFont="1" applyFill="1" applyBorder="1" applyAlignment="1">
      <alignment horizontal="center" vertical="center"/>
    </xf>
    <xf numFmtId="3" fontId="33" fillId="0" borderId="6" xfId="3" applyNumberFormat="1" applyFont="1" applyBorder="1" applyAlignment="1">
      <alignment horizontal="center" vertical="center" wrapText="1"/>
    </xf>
    <xf numFmtId="4" fontId="33" fillId="0" borderId="2" xfId="3" applyNumberFormat="1" applyFont="1" applyBorder="1" applyAlignment="1">
      <alignment horizontal="center" vertical="center" wrapText="1"/>
    </xf>
    <xf numFmtId="165" fontId="33" fillId="7" borderId="12" xfId="3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wrapText="1"/>
    </xf>
    <xf numFmtId="165" fontId="33" fillId="7" borderId="11" xfId="3" applyNumberFormat="1" applyFont="1" applyFill="1" applyBorder="1" applyAlignment="1">
      <alignment horizontal="center" vertical="center" wrapText="1"/>
    </xf>
    <xf numFmtId="165" fontId="39" fillId="0" borderId="6" xfId="3" applyNumberFormat="1" applyFont="1" applyFill="1" applyBorder="1" applyAlignment="1">
      <alignment horizontal="center" vertical="center" wrapText="1"/>
    </xf>
    <xf numFmtId="165" fontId="33" fillId="0" borderId="5" xfId="3" applyNumberFormat="1" applyFont="1" applyFill="1" applyBorder="1" applyAlignment="1">
      <alignment horizontal="center" vertical="center" wrapText="1"/>
    </xf>
    <xf numFmtId="165" fontId="33" fillId="0" borderId="11" xfId="3" applyNumberFormat="1" applyFont="1" applyBorder="1" applyAlignment="1">
      <alignment horizontal="center" vertical="center" wrapText="1"/>
    </xf>
    <xf numFmtId="0" fontId="0" fillId="8" borderId="2" xfId="0" applyFont="1" applyFill="1" applyBorder="1"/>
    <xf numFmtId="0" fontId="0" fillId="8" borderId="2" xfId="0" applyFont="1" applyFill="1" applyBorder="1" applyAlignment="1">
      <alignment wrapText="1"/>
    </xf>
    <xf numFmtId="165" fontId="33" fillId="8" borderId="6" xfId="2" applyNumberFormat="1" applyFont="1" applyFill="1" applyBorder="1" applyAlignment="1">
      <alignment vertical="center" wrapText="1"/>
    </xf>
    <xf numFmtId="167" fontId="33" fillId="8" borderId="2" xfId="2" applyNumberFormat="1" applyFont="1" applyFill="1" applyBorder="1" applyAlignment="1">
      <alignment horizontal="center" vertical="center" wrapText="1"/>
    </xf>
    <xf numFmtId="165" fontId="33" fillId="8" borderId="6" xfId="3" applyNumberFormat="1" applyFont="1" applyFill="1" applyBorder="1" applyAlignment="1">
      <alignment horizontal="center" vertical="center" wrapText="1"/>
    </xf>
    <xf numFmtId="165" fontId="33" fillId="8" borderId="5" xfId="3" applyNumberFormat="1" applyFont="1" applyFill="1" applyBorder="1" applyAlignment="1">
      <alignment horizontal="center" vertical="center" wrapText="1"/>
    </xf>
    <xf numFmtId="165" fontId="33" fillId="8" borderId="2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170" fontId="33" fillId="0" borderId="2" xfId="0" applyNumberFormat="1" applyFont="1" applyFill="1" applyBorder="1" applyAlignment="1">
      <alignment horizontal="center" vertical="center" wrapText="1"/>
    </xf>
    <xf numFmtId="10" fontId="36" fillId="0" borderId="2" xfId="0" applyNumberFormat="1" applyFont="1" applyFill="1" applyBorder="1" applyAlignment="1">
      <alignment horizontal="center" vertical="center"/>
    </xf>
    <xf numFmtId="165" fontId="16" fillId="0" borderId="6" xfId="3" applyNumberFormat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wrapText="1"/>
    </xf>
    <xf numFmtId="4" fontId="33" fillId="0" borderId="2" xfId="0" applyNumberFormat="1" applyFont="1" applyFill="1" applyBorder="1" applyAlignment="1">
      <alignment horizontal="center" vertical="center"/>
    </xf>
    <xf numFmtId="165" fontId="30" fillId="0" borderId="2" xfId="3" applyNumberFormat="1" applyFont="1" applyFill="1" applyBorder="1" applyAlignment="1">
      <alignment horizontal="center" vertical="center" wrapText="1"/>
    </xf>
    <xf numFmtId="165" fontId="48" fillId="0" borderId="2" xfId="3" applyNumberFormat="1" applyFont="1" applyFill="1" applyBorder="1" applyAlignment="1">
      <alignment horizontal="center" vertical="center" wrapText="1"/>
    </xf>
    <xf numFmtId="165" fontId="47" fillId="0" borderId="2" xfId="3" applyNumberFormat="1" applyFont="1" applyFill="1" applyBorder="1" applyAlignment="1">
      <alignment horizontal="center" vertical="center" wrapText="1"/>
    </xf>
    <xf numFmtId="165" fontId="47" fillId="0" borderId="2" xfId="3" applyNumberFormat="1" applyFont="1" applyBorder="1" applyAlignment="1">
      <alignment horizontal="center" vertical="center" wrapText="1"/>
    </xf>
    <xf numFmtId="165" fontId="49" fillId="0" borderId="2" xfId="3" applyNumberFormat="1" applyFont="1" applyFill="1" applyBorder="1" applyAlignment="1">
      <alignment horizontal="center" vertical="center" wrapText="1"/>
    </xf>
    <xf numFmtId="171" fontId="33" fillId="0" borderId="2" xfId="2" applyNumberFormat="1" applyFont="1" applyFill="1" applyBorder="1" applyAlignment="1">
      <alignment horizontal="center" vertical="center" wrapText="1"/>
    </xf>
    <xf numFmtId="165" fontId="33" fillId="0" borderId="6" xfId="3" applyNumberFormat="1" applyFont="1" applyBorder="1" applyAlignment="1">
      <alignment horizontal="right" vertical="center" wrapText="1"/>
    </xf>
    <xf numFmtId="2" fontId="52" fillId="0" borderId="2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4" fontId="30" fillId="8" borderId="6" xfId="2" applyNumberFormat="1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2" fontId="53" fillId="0" borderId="6" xfId="0" applyNumberFormat="1" applyFont="1" applyFill="1" applyBorder="1" applyAlignment="1">
      <alignment horizontal="center" vertical="center" wrapText="1"/>
    </xf>
    <xf numFmtId="172" fontId="3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33" fillId="0" borderId="4" xfId="3" applyNumberFormat="1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/>
    </xf>
    <xf numFmtId="10" fontId="39" fillId="0" borderId="2" xfId="0" applyNumberFormat="1" applyFont="1" applyFill="1" applyBorder="1" applyAlignment="1">
      <alignment horizontal="center" vertical="center"/>
    </xf>
    <xf numFmtId="165" fontId="5" fillId="8" borderId="4" xfId="0" applyNumberFormat="1" applyFont="1" applyFill="1" applyBorder="1"/>
    <xf numFmtId="0" fontId="5" fillId="7" borderId="2" xfId="0" applyFont="1" applyFill="1" applyBorder="1"/>
    <xf numFmtId="165" fontId="33" fillId="0" borderId="3" xfId="3" applyNumberFormat="1" applyFont="1" applyFill="1" applyBorder="1" applyAlignment="1">
      <alignment horizontal="center" vertical="center" wrapText="1"/>
    </xf>
    <xf numFmtId="165" fontId="17" fillId="0" borderId="4" xfId="3" applyNumberFormat="1" applyFont="1" applyFill="1" applyBorder="1" applyAlignment="1">
      <alignment horizontal="center" vertical="center" wrapText="1"/>
    </xf>
    <xf numFmtId="165" fontId="33" fillId="0" borderId="4" xfId="3" applyNumberFormat="1" applyFont="1" applyBorder="1" applyAlignment="1">
      <alignment horizontal="center" vertical="center" wrapText="1"/>
    </xf>
    <xf numFmtId="165" fontId="17" fillId="0" borderId="4" xfId="4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165" fontId="33" fillId="0" borderId="4" xfId="2" applyNumberFormat="1" applyFont="1" applyFill="1" applyBorder="1" applyAlignment="1">
      <alignment horizontal="center" vertical="center" wrapText="1"/>
    </xf>
    <xf numFmtId="3" fontId="12" fillId="8" borderId="2" xfId="0" applyNumberFormat="1" applyFont="1" applyFill="1" applyBorder="1"/>
    <xf numFmtId="165" fontId="55" fillId="11" borderId="2" xfId="2" applyNumberFormat="1" applyFont="1" applyFill="1" applyBorder="1" applyAlignment="1">
      <alignment horizontal="center" vertical="center" wrapText="1"/>
    </xf>
    <xf numFmtId="165" fontId="30" fillId="11" borderId="2" xfId="2" applyNumberFormat="1" applyFont="1" applyFill="1" applyBorder="1" applyAlignment="1">
      <alignment horizontal="center" vertical="center" wrapText="1"/>
    </xf>
    <xf numFmtId="3" fontId="55" fillId="11" borderId="4" xfId="3" applyNumberFormat="1" applyFont="1" applyFill="1" applyBorder="1" applyAlignment="1">
      <alignment horizontal="center" vertical="center" wrapText="1"/>
    </xf>
    <xf numFmtId="3" fontId="56" fillId="11" borderId="4" xfId="3" applyNumberFormat="1" applyFont="1" applyFill="1" applyBorder="1" applyAlignment="1">
      <alignment horizontal="center" vertical="center" wrapText="1"/>
    </xf>
    <xf numFmtId="3" fontId="57" fillId="11" borderId="4" xfId="3" applyNumberFormat="1" applyFont="1" applyFill="1" applyBorder="1" applyAlignment="1">
      <alignment horizontal="center" vertical="center" wrapText="1"/>
    </xf>
    <xf numFmtId="3" fontId="55" fillId="11" borderId="4" xfId="2" applyNumberFormat="1" applyFont="1" applyFill="1" applyBorder="1" applyAlignment="1">
      <alignment horizontal="center" vertical="center" wrapText="1"/>
    </xf>
    <xf numFmtId="3" fontId="33" fillId="0" borderId="2" xfId="3" applyNumberFormat="1" applyFont="1" applyFill="1" applyBorder="1" applyAlignment="1">
      <alignment horizontal="center" vertical="center" wrapText="1"/>
    </xf>
    <xf numFmtId="3" fontId="33" fillId="0" borderId="7" xfId="3" applyNumberFormat="1" applyFont="1" applyFill="1" applyBorder="1" applyAlignment="1">
      <alignment horizontal="center" vertical="center" wrapText="1"/>
    </xf>
    <xf numFmtId="3" fontId="0" fillId="11" borderId="2" xfId="0" applyNumberFormat="1" applyFont="1" applyFill="1" applyBorder="1"/>
    <xf numFmtId="14" fontId="54" fillId="11" borderId="6" xfId="0" applyNumberFormat="1" applyFont="1" applyFill="1" applyBorder="1" applyAlignment="1">
      <alignment horizontal="center"/>
    </xf>
    <xf numFmtId="0" fontId="30" fillId="11" borderId="2" xfId="2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10" fontId="44" fillId="0" borderId="2" xfId="0" applyNumberFormat="1" applyFont="1" applyFill="1" applyBorder="1"/>
    <xf numFmtId="10" fontId="44" fillId="0" borderId="2" xfId="0" applyNumberFormat="1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vertical="center"/>
    </xf>
    <xf numFmtId="2" fontId="35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vertical="center" wrapText="1"/>
    </xf>
    <xf numFmtId="0" fontId="35" fillId="0" borderId="4" xfId="0" applyFont="1" applyFill="1" applyBorder="1" applyAlignment="1">
      <alignment horizontal="center" vertical="center"/>
    </xf>
    <xf numFmtId="3" fontId="55" fillId="11" borderId="2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67" fontId="17" fillId="0" borderId="2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" fontId="18" fillId="4" borderId="7" xfId="2" applyNumberFormat="1" applyFont="1" applyFill="1" applyBorder="1" applyAlignment="1">
      <alignment horizontal="center" vertical="center" wrapText="1"/>
    </xf>
    <xf numFmtId="1" fontId="18" fillId="4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1" fontId="18" fillId="3" borderId="7" xfId="2" applyNumberFormat="1" applyFont="1" applyFill="1" applyBorder="1" applyAlignment="1">
      <alignment horizontal="center" vertical="center" wrapText="1"/>
    </xf>
    <xf numFmtId="1" fontId="18" fillId="3" borderId="5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17" fillId="0" borderId="8" xfId="2" applyNumberFormat="1" applyFont="1" applyFill="1" applyBorder="1" applyAlignment="1">
      <alignment horizontal="center" vertical="center" wrapText="1"/>
    </xf>
    <xf numFmtId="167" fontId="17" fillId="0" borderId="11" xfId="2" applyNumberFormat="1" applyFont="1" applyFill="1" applyBorder="1" applyAlignment="1">
      <alignment horizontal="center" vertical="center" wrapText="1"/>
    </xf>
    <xf numFmtId="167" fontId="17" fillId="0" borderId="4" xfId="2" applyNumberFormat="1" applyFont="1" applyFill="1" applyBorder="1" applyAlignment="1">
      <alignment horizontal="center" vertical="center" wrapText="1"/>
    </xf>
    <xf numFmtId="167" fontId="17" fillId="0" borderId="9" xfId="2" applyNumberFormat="1" applyFont="1" applyFill="1" applyBorder="1" applyAlignment="1">
      <alignment horizontal="center" vertical="center" wrapText="1"/>
    </xf>
    <xf numFmtId="167" fontId="17" fillId="0" borderId="12" xfId="2" applyNumberFormat="1" applyFont="1" applyFill="1" applyBorder="1" applyAlignment="1">
      <alignment horizontal="center" vertical="center" wrapText="1"/>
    </xf>
    <xf numFmtId="167" fontId="17" fillId="0" borderId="5" xfId="2" applyNumberFormat="1" applyFont="1" applyFill="1" applyBorder="1" applyAlignment="1">
      <alignment horizontal="center" vertical="center" wrapText="1"/>
    </xf>
    <xf numFmtId="167" fontId="17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165" fontId="8" fillId="5" borderId="7" xfId="2" applyNumberFormat="1" applyFont="1" applyFill="1" applyBorder="1" applyAlignment="1">
      <alignment horizontal="center" vertical="center" wrapText="1"/>
    </xf>
    <xf numFmtId="165" fontId="8" fillId="5" borderId="5" xfId="2" applyNumberFormat="1" applyFont="1" applyFill="1" applyBorder="1" applyAlignment="1">
      <alignment horizontal="center" vertical="center" wrapText="1"/>
    </xf>
    <xf numFmtId="1" fontId="18" fillId="5" borderId="7" xfId="2" applyNumberFormat="1" applyFont="1" applyFill="1" applyBorder="1" applyAlignment="1">
      <alignment horizontal="center" vertical="center" wrapText="1"/>
    </xf>
    <xf numFmtId="1" fontId="18" fillId="5" borderId="5" xfId="2" applyNumberFormat="1" applyFont="1" applyFill="1" applyBorder="1" applyAlignment="1">
      <alignment horizontal="center" vertical="center" wrapText="1"/>
    </xf>
    <xf numFmtId="165" fontId="8" fillId="6" borderId="7" xfId="2" applyNumberFormat="1" applyFont="1" applyFill="1" applyBorder="1" applyAlignment="1">
      <alignment horizontal="center" vertical="center" wrapText="1"/>
    </xf>
    <xf numFmtId="165" fontId="8" fillId="6" borderId="5" xfId="2" applyNumberFormat="1" applyFont="1" applyFill="1" applyBorder="1" applyAlignment="1">
      <alignment horizontal="center" vertical="center" wrapText="1"/>
    </xf>
    <xf numFmtId="3" fontId="8" fillId="0" borderId="7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6" xfId="2" applyNumberFormat="1" applyFont="1" applyFill="1" applyBorder="1" applyAlignment="1">
      <alignment horizontal="center" vertical="center" wrapText="1"/>
    </xf>
    <xf numFmtId="167" fontId="17" fillId="0" borderId="10" xfId="2" applyNumberFormat="1" applyFont="1" applyFill="1" applyBorder="1" applyAlignment="1">
      <alignment horizontal="center" vertical="center" wrapText="1"/>
    </xf>
    <xf numFmtId="167" fontId="17" fillId="0" borderId="13" xfId="2" applyNumberFormat="1" applyFont="1" applyFill="1" applyBorder="1" applyAlignment="1">
      <alignment horizontal="center" vertical="center" wrapText="1"/>
    </xf>
    <xf numFmtId="49" fontId="22" fillId="4" borderId="2" xfId="3" applyNumberFormat="1" applyFont="1" applyFill="1" applyBorder="1" applyAlignment="1">
      <alignment horizontal="center" vertical="center" wrapText="1"/>
    </xf>
    <xf numFmtId="49" fontId="22" fillId="4" borderId="7" xfId="3" applyNumberFormat="1" applyFont="1" applyFill="1" applyBorder="1" applyAlignment="1">
      <alignment horizontal="center" vertical="center" wrapText="1"/>
    </xf>
    <xf numFmtId="49" fontId="22" fillId="4" borderId="6" xfId="3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49" fontId="18" fillId="0" borderId="2" xfId="2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6" xfId="3" applyNumberFormat="1" applyFont="1" applyFill="1" applyBorder="1" applyAlignment="1">
      <alignment horizontal="center" vertical="center" wrapText="1"/>
    </xf>
    <xf numFmtId="49" fontId="18" fillId="0" borderId="7" xfId="2" applyNumberFormat="1" applyFont="1" applyFill="1" applyBorder="1" applyAlignment="1">
      <alignment horizontal="center" vertical="center" wrapText="1"/>
    </xf>
    <xf numFmtId="0" fontId="18" fillId="0" borderId="7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42;&#1054;&#1044;%202025%2030.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>
        <row r="13">
          <cell r="EP13">
            <v>3120</v>
          </cell>
          <cell r="EQ13">
            <v>65402784.215999998</v>
          </cell>
        </row>
        <row r="14">
          <cell r="EP14">
            <v>661</v>
          </cell>
          <cell r="EQ14">
            <v>10762883.208000001</v>
          </cell>
        </row>
        <row r="15">
          <cell r="EP15">
            <v>718</v>
          </cell>
          <cell r="EQ15">
            <v>12576680.424000001</v>
          </cell>
        </row>
        <row r="16">
          <cell r="EP16">
            <v>554</v>
          </cell>
          <cell r="EQ16">
            <v>14487680.592</v>
          </cell>
        </row>
        <row r="17">
          <cell r="EP17">
            <v>0</v>
          </cell>
          <cell r="EQ17">
            <v>0</v>
          </cell>
        </row>
        <row r="18">
          <cell r="EP18">
            <v>282</v>
          </cell>
          <cell r="EQ18">
            <v>2855595.7584000002</v>
          </cell>
        </row>
        <row r="19">
          <cell r="EP19">
            <v>16</v>
          </cell>
          <cell r="EQ19">
            <v>976858.87844160013</v>
          </cell>
        </row>
        <row r="20">
          <cell r="EP20">
            <v>7</v>
          </cell>
          <cell r="EQ20">
            <v>999507.26494080015</v>
          </cell>
        </row>
        <row r="21">
          <cell r="EP21">
            <v>24</v>
          </cell>
          <cell r="EQ21">
            <v>4664264.9836780801</v>
          </cell>
        </row>
        <row r="22">
          <cell r="EP22">
            <v>16</v>
          </cell>
          <cell r="EQ22">
            <v>3352380.5772864004</v>
          </cell>
        </row>
        <row r="24">
          <cell r="EP24">
            <v>13</v>
          </cell>
          <cell r="EQ24">
            <v>314305.99199999997</v>
          </cell>
        </row>
        <row r="26">
          <cell r="EP26">
            <v>969</v>
          </cell>
          <cell r="EQ26">
            <v>22321027.891800001</v>
          </cell>
        </row>
        <row r="28">
          <cell r="EP28">
            <v>65</v>
          </cell>
          <cell r="EQ28">
            <v>1572331.7610000002</v>
          </cell>
        </row>
        <row r="29">
          <cell r="EP29">
            <v>6</v>
          </cell>
          <cell r="EQ29">
            <v>356739.76800000004</v>
          </cell>
        </row>
        <row r="30">
          <cell r="EP30">
            <v>0</v>
          </cell>
          <cell r="EQ30">
            <v>0</v>
          </cell>
        </row>
        <row r="32">
          <cell r="EP32">
            <v>236</v>
          </cell>
          <cell r="EQ32">
            <v>2097544.7709215996</v>
          </cell>
        </row>
        <row r="33">
          <cell r="EP33">
            <v>253</v>
          </cell>
          <cell r="EQ33">
            <v>6114901.0270391982</v>
          </cell>
        </row>
        <row r="34">
          <cell r="EP34">
            <v>719</v>
          </cell>
          <cell r="EQ34">
            <v>16275683.99547486</v>
          </cell>
        </row>
        <row r="35">
          <cell r="EP35">
            <v>70</v>
          </cell>
          <cell r="EQ35">
            <v>3184897.8961799997</v>
          </cell>
        </row>
        <row r="37">
          <cell r="EP37">
            <v>229</v>
          </cell>
          <cell r="EQ37">
            <v>5536620.9359999988</v>
          </cell>
        </row>
        <row r="39">
          <cell r="EP39">
            <v>0</v>
          </cell>
          <cell r="EQ39">
            <v>0</v>
          </cell>
        </row>
        <row r="40">
          <cell r="EP40">
            <v>0</v>
          </cell>
          <cell r="EQ40">
            <v>0</v>
          </cell>
        </row>
        <row r="41">
          <cell r="EP41">
            <v>0</v>
          </cell>
          <cell r="EQ41">
            <v>0</v>
          </cell>
        </row>
        <row r="43">
          <cell r="EP43">
            <v>5</v>
          </cell>
          <cell r="EQ43">
            <v>170228.51999999996</v>
          </cell>
        </row>
        <row r="44">
          <cell r="EP44">
            <v>0</v>
          </cell>
          <cell r="EQ44">
            <v>0</v>
          </cell>
        </row>
        <row r="46">
          <cell r="EP46">
            <v>0</v>
          </cell>
          <cell r="EQ46">
            <v>0</v>
          </cell>
        </row>
        <row r="48">
          <cell r="EP48">
            <v>64</v>
          </cell>
          <cell r="EQ48">
            <v>2359959.3863999997</v>
          </cell>
        </row>
        <row r="49">
          <cell r="EP49">
            <v>231</v>
          </cell>
          <cell r="EQ49">
            <v>8052549.1200000001</v>
          </cell>
        </row>
        <row r="51">
          <cell r="EP51">
            <v>24</v>
          </cell>
          <cell r="EQ51">
            <v>1766488.3771392</v>
          </cell>
        </row>
        <row r="52">
          <cell r="EP52">
            <v>79</v>
          </cell>
          <cell r="EQ52">
            <v>7519531.5024983995</v>
          </cell>
        </row>
        <row r="53">
          <cell r="EP53">
            <v>84</v>
          </cell>
          <cell r="EQ53">
            <v>8562212.7167807985</v>
          </cell>
        </row>
        <row r="54">
          <cell r="EP54">
            <v>0</v>
          </cell>
          <cell r="EQ54">
            <v>0</v>
          </cell>
        </row>
        <row r="57">
          <cell r="EP57">
            <v>332</v>
          </cell>
          <cell r="EQ57">
            <v>8071133.2811999992</v>
          </cell>
        </row>
        <row r="58">
          <cell r="EP58">
            <v>14</v>
          </cell>
          <cell r="EQ58">
            <v>463613.67359999998</v>
          </cell>
        </row>
        <row r="59">
          <cell r="EP59">
            <v>115</v>
          </cell>
          <cell r="EQ59">
            <v>2785530.6864</v>
          </cell>
        </row>
        <row r="60">
          <cell r="EP60">
            <v>42</v>
          </cell>
          <cell r="EQ60">
            <v>565058.94588000001</v>
          </cell>
        </row>
        <row r="61">
          <cell r="EP61">
            <v>3689</v>
          </cell>
          <cell r="EQ61">
            <v>56869339.526999995</v>
          </cell>
        </row>
        <row r="62">
          <cell r="EP62">
            <v>0</v>
          </cell>
          <cell r="EQ62">
            <v>0</v>
          </cell>
        </row>
        <row r="63">
          <cell r="EP63">
            <v>63</v>
          </cell>
          <cell r="EQ63">
            <v>9998236.0318994988</v>
          </cell>
        </row>
        <row r="65">
          <cell r="EP65">
            <v>17360</v>
          </cell>
          <cell r="EQ65">
            <v>328421312.6832</v>
          </cell>
        </row>
        <row r="66">
          <cell r="EP66">
            <v>0</v>
          </cell>
          <cell r="EQ66">
            <v>0</v>
          </cell>
        </row>
        <row r="68">
          <cell r="EP68">
            <v>31</v>
          </cell>
          <cell r="EQ68">
            <v>1170136.044</v>
          </cell>
        </row>
        <row r="69">
          <cell r="EP69">
            <v>314</v>
          </cell>
          <cell r="EQ69">
            <v>24556820.903999999</v>
          </cell>
        </row>
        <row r="71">
          <cell r="EP71">
            <v>5369</v>
          </cell>
          <cell r="EQ71">
            <v>134741182.73615995</v>
          </cell>
        </row>
        <row r="72">
          <cell r="EP72">
            <v>234</v>
          </cell>
          <cell r="EQ72">
            <v>10292657.76</v>
          </cell>
        </row>
        <row r="73">
          <cell r="EP73">
            <v>470</v>
          </cell>
          <cell r="EQ73">
            <v>35592267.110399999</v>
          </cell>
        </row>
        <row r="75">
          <cell r="EP75">
            <v>10258</v>
          </cell>
          <cell r="EQ75">
            <v>250855944.60168004</v>
          </cell>
        </row>
        <row r="76">
          <cell r="EP76">
            <v>0</v>
          </cell>
          <cell r="EQ76">
            <v>0</v>
          </cell>
        </row>
        <row r="78">
          <cell r="EP78">
            <v>159</v>
          </cell>
          <cell r="EQ78">
            <v>7021556.3879999993</v>
          </cell>
        </row>
        <row r="80">
          <cell r="EP80">
            <v>82</v>
          </cell>
          <cell r="EQ80">
            <v>3260492.9279999994</v>
          </cell>
        </row>
        <row r="81">
          <cell r="EP81">
            <v>0</v>
          </cell>
          <cell r="EQ81">
            <v>0</v>
          </cell>
        </row>
        <row r="82">
          <cell r="EP82">
            <v>0</v>
          </cell>
          <cell r="EQ82">
            <v>0</v>
          </cell>
        </row>
        <row r="83">
          <cell r="EP83">
            <v>85</v>
          </cell>
          <cell r="EQ83">
            <v>1827612.8639999998</v>
          </cell>
        </row>
        <row r="85">
          <cell r="EP85">
            <v>247</v>
          </cell>
          <cell r="EQ85">
            <v>16187005.296</v>
          </cell>
        </row>
        <row r="86">
          <cell r="EP86">
            <v>52</v>
          </cell>
          <cell r="EQ86">
            <v>3206019.8015999999</v>
          </cell>
        </row>
        <row r="87">
          <cell r="EP87">
            <v>1</v>
          </cell>
          <cell r="EQ87">
            <v>53535.635999999991</v>
          </cell>
        </row>
        <row r="88">
          <cell r="EP88">
            <v>0</v>
          </cell>
          <cell r="EQ88">
            <v>0</v>
          </cell>
        </row>
        <row r="89">
          <cell r="EP89">
            <v>10</v>
          </cell>
          <cell r="EQ89">
            <v>601967.5199999999</v>
          </cell>
        </row>
        <row r="90">
          <cell r="EP90">
            <v>0</v>
          </cell>
          <cell r="EQ90">
            <v>0</v>
          </cell>
        </row>
        <row r="91">
          <cell r="EP91">
            <v>0</v>
          </cell>
          <cell r="EQ91">
            <v>0</v>
          </cell>
        </row>
        <row r="92">
          <cell r="EP92">
            <v>0</v>
          </cell>
          <cell r="EQ92">
            <v>0</v>
          </cell>
        </row>
        <row r="93">
          <cell r="EP93">
            <v>0</v>
          </cell>
          <cell r="EQ93">
            <v>0</v>
          </cell>
        </row>
        <row r="94">
          <cell r="EP94">
            <v>0</v>
          </cell>
          <cell r="EQ94">
            <v>0</v>
          </cell>
        </row>
        <row r="95">
          <cell r="EP95">
            <v>0</v>
          </cell>
          <cell r="EQ95">
            <v>0</v>
          </cell>
        </row>
        <row r="96">
          <cell r="EP96">
            <v>0</v>
          </cell>
          <cell r="EQ96">
            <v>0</v>
          </cell>
        </row>
        <row r="97">
          <cell r="EP97">
            <v>0</v>
          </cell>
          <cell r="EQ97">
            <v>0</v>
          </cell>
        </row>
        <row r="98">
          <cell r="EP98">
            <v>0</v>
          </cell>
          <cell r="EQ98">
            <v>0</v>
          </cell>
        </row>
        <row r="99">
          <cell r="EP99">
            <v>0</v>
          </cell>
          <cell r="EQ99">
            <v>0</v>
          </cell>
        </row>
        <row r="100">
          <cell r="EP100">
            <v>0</v>
          </cell>
          <cell r="EQ100">
            <v>0</v>
          </cell>
        </row>
        <row r="101">
          <cell r="EP101">
            <v>0</v>
          </cell>
          <cell r="EQ101">
            <v>0</v>
          </cell>
        </row>
        <row r="102">
          <cell r="EP102">
            <v>9</v>
          </cell>
          <cell r="EQ102">
            <v>52844.853599999995</v>
          </cell>
        </row>
        <row r="103">
          <cell r="EP103">
            <v>14</v>
          </cell>
          <cell r="EQ103">
            <v>248681.66399999996</v>
          </cell>
        </row>
        <row r="104">
          <cell r="EP104">
            <v>34</v>
          </cell>
          <cell r="EQ104">
            <v>1518241.0319999999</v>
          </cell>
        </row>
        <row r="105">
          <cell r="EP105">
            <v>38</v>
          </cell>
          <cell r="EQ105">
            <v>2774971.5839999998</v>
          </cell>
        </row>
        <row r="106">
          <cell r="EP106">
            <v>14</v>
          </cell>
          <cell r="EQ106">
            <v>114947.5729248</v>
          </cell>
        </row>
        <row r="107">
          <cell r="EP107">
            <v>182</v>
          </cell>
          <cell r="EQ107">
            <v>5702004.6042959988</v>
          </cell>
        </row>
        <row r="108">
          <cell r="EP108">
            <v>23</v>
          </cell>
          <cell r="EQ108">
            <v>1510739.5298687997</v>
          </cell>
        </row>
        <row r="109">
          <cell r="EP109">
            <v>0</v>
          </cell>
          <cell r="EQ109">
            <v>0</v>
          </cell>
        </row>
        <row r="110">
          <cell r="EP110">
            <v>3</v>
          </cell>
          <cell r="EQ110">
            <v>288787.75706880004</v>
          </cell>
        </row>
        <row r="111">
          <cell r="EP111">
            <v>38</v>
          </cell>
          <cell r="EQ111">
            <v>4471694.2093823999</v>
          </cell>
        </row>
        <row r="112">
          <cell r="EP112">
            <v>63</v>
          </cell>
          <cell r="EQ112">
            <v>9631440.8467199989</v>
          </cell>
        </row>
        <row r="113">
          <cell r="EP113">
            <v>27</v>
          </cell>
          <cell r="EQ113">
            <v>5452445.4633791996</v>
          </cell>
        </row>
        <row r="114">
          <cell r="EP114">
            <v>0</v>
          </cell>
          <cell r="EQ114">
            <v>0</v>
          </cell>
        </row>
        <row r="115">
          <cell r="EP115">
            <v>81</v>
          </cell>
          <cell r="EQ115">
            <v>32624784.255254399</v>
          </cell>
        </row>
        <row r="116">
          <cell r="EP116">
            <v>6</v>
          </cell>
          <cell r="EQ116">
            <v>2678413.1742720003</v>
          </cell>
        </row>
        <row r="117">
          <cell r="EP117">
            <v>0</v>
          </cell>
          <cell r="EQ117">
            <v>0</v>
          </cell>
        </row>
        <row r="118">
          <cell r="EP118">
            <v>0</v>
          </cell>
          <cell r="EQ118">
            <v>0</v>
          </cell>
        </row>
        <row r="119">
          <cell r="EP119">
            <v>7121</v>
          </cell>
          <cell r="EQ119">
            <v>48122590.888326228</v>
          </cell>
        </row>
        <row r="120">
          <cell r="EP120">
            <v>1498</v>
          </cell>
          <cell r="EQ120">
            <v>21627366.533498872</v>
          </cell>
        </row>
        <row r="121">
          <cell r="EP121">
            <v>426</v>
          </cell>
          <cell r="EQ121">
            <v>9719287.1200972795</v>
          </cell>
        </row>
        <row r="122">
          <cell r="EP122">
            <v>553</v>
          </cell>
          <cell r="EQ122">
            <v>20595617.256614398</v>
          </cell>
        </row>
        <row r="123">
          <cell r="EP123">
            <v>433</v>
          </cell>
          <cell r="EQ123">
            <v>20833034.014821596</v>
          </cell>
        </row>
        <row r="124">
          <cell r="EP124">
            <v>184</v>
          </cell>
          <cell r="EQ124">
            <v>12939180.89640264</v>
          </cell>
        </row>
        <row r="125">
          <cell r="EP125">
            <v>404</v>
          </cell>
          <cell r="EQ125">
            <v>37236966.010992005</v>
          </cell>
        </row>
        <row r="126">
          <cell r="EP126">
            <v>254</v>
          </cell>
          <cell r="EQ126">
            <v>31451213.6129664</v>
          </cell>
        </row>
        <row r="127">
          <cell r="EP127">
            <v>317</v>
          </cell>
          <cell r="EQ127">
            <v>46074405.636863992</v>
          </cell>
        </row>
        <row r="128">
          <cell r="EP128">
            <v>331</v>
          </cell>
          <cell r="EQ128">
            <v>61681241.81276641</v>
          </cell>
        </row>
        <row r="129">
          <cell r="EP129">
            <v>197</v>
          </cell>
          <cell r="EQ129">
            <v>39268227.049951673</v>
          </cell>
        </row>
        <row r="130">
          <cell r="EP130">
            <v>325</v>
          </cell>
          <cell r="EQ130">
            <v>68751338.084352002</v>
          </cell>
        </row>
        <row r="131">
          <cell r="EP131">
            <v>125</v>
          </cell>
          <cell r="EQ131">
            <v>31514958.286812</v>
          </cell>
        </row>
        <row r="132">
          <cell r="EP132">
            <v>131</v>
          </cell>
          <cell r="EQ132">
            <v>40024937.386684805</v>
          </cell>
        </row>
        <row r="133">
          <cell r="EP133">
            <v>390</v>
          </cell>
          <cell r="EQ133">
            <v>127898665.86815999</v>
          </cell>
        </row>
        <row r="134">
          <cell r="EP134">
            <v>399</v>
          </cell>
          <cell r="EQ134">
            <v>156388733.14192128</v>
          </cell>
        </row>
        <row r="135">
          <cell r="EP135">
            <v>153</v>
          </cell>
          <cell r="EQ135">
            <v>64496698.41217681</v>
          </cell>
        </row>
        <row r="136">
          <cell r="EP136">
            <v>138</v>
          </cell>
          <cell r="EQ136">
            <v>67726036.313812807</v>
          </cell>
        </row>
        <row r="137">
          <cell r="EP137">
            <v>8</v>
          </cell>
          <cell r="EQ137">
            <v>5063775.2516735988</v>
          </cell>
        </row>
        <row r="142">
          <cell r="EP142">
            <v>674</v>
          </cell>
          <cell r="EQ142">
            <v>12618818.1504</v>
          </cell>
        </row>
        <row r="143">
          <cell r="EP143">
            <v>95</v>
          </cell>
          <cell r="EQ143">
            <v>2624973.12</v>
          </cell>
        </row>
        <row r="144">
          <cell r="EP144">
            <v>0</v>
          </cell>
          <cell r="EQ144">
            <v>0</v>
          </cell>
        </row>
        <row r="145">
          <cell r="EP145">
            <v>0</v>
          </cell>
          <cell r="EQ145">
            <v>0</v>
          </cell>
        </row>
        <row r="146">
          <cell r="EP146">
            <v>0</v>
          </cell>
          <cell r="EQ146">
            <v>0</v>
          </cell>
        </row>
        <row r="147">
          <cell r="EP147">
            <v>0</v>
          </cell>
          <cell r="EQ147">
            <v>0</v>
          </cell>
        </row>
        <row r="149">
          <cell r="EP149">
            <v>1113</v>
          </cell>
          <cell r="EQ149">
            <v>11182237.466400001</v>
          </cell>
        </row>
        <row r="150">
          <cell r="EP150">
            <v>2010</v>
          </cell>
          <cell r="EQ150">
            <v>31562958.041999996</v>
          </cell>
        </row>
        <row r="151">
          <cell r="EP151">
            <v>800</v>
          </cell>
          <cell r="EQ151">
            <v>20437290.719999999</v>
          </cell>
        </row>
        <row r="152">
          <cell r="EP152">
            <v>880</v>
          </cell>
          <cell r="EQ152">
            <v>33412157.855999999</v>
          </cell>
        </row>
        <row r="153">
          <cell r="EP153">
            <v>60</v>
          </cell>
          <cell r="EQ153">
            <v>2975298.4799999995</v>
          </cell>
        </row>
        <row r="154">
          <cell r="EP154">
            <v>0</v>
          </cell>
          <cell r="EQ154">
            <v>0</v>
          </cell>
        </row>
        <row r="155">
          <cell r="EP155">
            <v>2405</v>
          </cell>
          <cell r="EQ155">
            <v>92524266.78992641</v>
          </cell>
        </row>
        <row r="158">
          <cell r="EP158">
            <v>0</v>
          </cell>
          <cell r="EQ158">
            <v>0</v>
          </cell>
        </row>
        <row r="159">
          <cell r="EP159">
            <v>606</v>
          </cell>
          <cell r="EQ159">
            <v>12030686.015039999</v>
          </cell>
        </row>
        <row r="161">
          <cell r="EP161">
            <v>2675</v>
          </cell>
          <cell r="EQ161">
            <v>58558814.414100006</v>
          </cell>
        </row>
        <row r="163">
          <cell r="EP163">
            <v>688</v>
          </cell>
          <cell r="EQ163">
            <v>25273709.944559999</v>
          </cell>
        </row>
        <row r="165">
          <cell r="EP165">
            <v>0</v>
          </cell>
          <cell r="EQ165">
            <v>0</v>
          </cell>
        </row>
        <row r="166">
          <cell r="EP166">
            <v>0</v>
          </cell>
          <cell r="EQ166">
            <v>0</v>
          </cell>
        </row>
        <row r="167">
          <cell r="EP167">
            <v>114</v>
          </cell>
          <cell r="EQ167">
            <v>12143017.101599999</v>
          </cell>
        </row>
        <row r="169">
          <cell r="EP169">
            <v>101</v>
          </cell>
          <cell r="EQ169">
            <v>2441915.784</v>
          </cell>
        </row>
        <row r="171">
          <cell r="EP171">
            <v>17</v>
          </cell>
          <cell r="EQ171">
            <v>354174.0048</v>
          </cell>
        </row>
        <row r="173">
          <cell r="EP173">
            <v>0</v>
          </cell>
          <cell r="EQ173">
            <v>0</v>
          </cell>
        </row>
        <row r="175">
          <cell r="EP175">
            <v>231</v>
          </cell>
          <cell r="EQ175">
            <v>8426755.8143999986</v>
          </cell>
        </row>
        <row r="176">
          <cell r="EP176">
            <v>0</v>
          </cell>
          <cell r="EQ176">
            <v>0</v>
          </cell>
        </row>
        <row r="177">
          <cell r="EP177">
            <v>7</v>
          </cell>
          <cell r="EQ177">
            <v>430012.04399999999</v>
          </cell>
        </row>
        <row r="178">
          <cell r="EP178">
            <v>1351</v>
          </cell>
          <cell r="EQ178">
            <v>33598169.520299993</v>
          </cell>
        </row>
        <row r="180">
          <cell r="EP180">
            <v>31</v>
          </cell>
          <cell r="EQ180">
            <v>627625.152</v>
          </cell>
        </row>
        <row r="181">
          <cell r="EP181">
            <v>55</v>
          </cell>
          <cell r="EQ181">
            <v>3173158.2960000001</v>
          </cell>
        </row>
        <row r="182">
          <cell r="EP182">
            <v>104</v>
          </cell>
          <cell r="EQ182">
            <v>6670589.587199999</v>
          </cell>
        </row>
        <row r="183">
          <cell r="EP183">
            <v>38</v>
          </cell>
          <cell r="EQ183">
            <v>1846856.0879999998</v>
          </cell>
        </row>
        <row r="184">
          <cell r="EP184">
            <v>0</v>
          </cell>
          <cell r="EQ184">
            <v>0</v>
          </cell>
        </row>
        <row r="185">
          <cell r="EP185">
            <v>0</v>
          </cell>
          <cell r="EQ185">
            <v>0</v>
          </cell>
        </row>
        <row r="187">
          <cell r="EP187">
            <v>0</v>
          </cell>
          <cell r="EQ187">
            <v>0</v>
          </cell>
        </row>
        <row r="188">
          <cell r="EP188">
            <v>1791</v>
          </cell>
          <cell r="EQ188">
            <v>31953188.421</v>
          </cell>
        </row>
        <row r="189">
          <cell r="EP189">
            <v>1271</v>
          </cell>
          <cell r="EQ189">
            <v>29821569.623999998</v>
          </cell>
        </row>
        <row r="190">
          <cell r="EP190">
            <v>55</v>
          </cell>
          <cell r="EQ190">
            <v>5594473.9619999994</v>
          </cell>
        </row>
        <row r="191">
          <cell r="EP191">
            <v>10</v>
          </cell>
          <cell r="EQ191">
            <v>330983.45279999997</v>
          </cell>
        </row>
        <row r="192">
          <cell r="EP192">
            <v>342</v>
          </cell>
          <cell r="EQ192">
            <v>22091221.151999999</v>
          </cell>
        </row>
        <row r="194">
          <cell r="EP194">
            <v>34</v>
          </cell>
          <cell r="EQ194">
            <v>1769883.192</v>
          </cell>
        </row>
        <row r="195">
          <cell r="EP195">
            <v>54</v>
          </cell>
          <cell r="EQ195">
            <v>4729392.3599999994</v>
          </cell>
        </row>
        <row r="196">
          <cell r="EP196">
            <v>5</v>
          </cell>
          <cell r="EQ196">
            <v>193665.78</v>
          </cell>
        </row>
        <row r="197">
          <cell r="EP197">
            <v>0</v>
          </cell>
          <cell r="EQ197">
            <v>0</v>
          </cell>
        </row>
        <row r="198">
          <cell r="EP198">
            <v>65</v>
          </cell>
          <cell r="EQ198">
            <v>5195670.4799999995</v>
          </cell>
        </row>
        <row r="199">
          <cell r="EP199">
            <v>0</v>
          </cell>
          <cell r="EQ199">
            <v>0</v>
          </cell>
        </row>
        <row r="200">
          <cell r="EP200">
            <v>0</v>
          </cell>
          <cell r="EQ200">
            <v>0</v>
          </cell>
        </row>
        <row r="201">
          <cell r="EP201">
            <v>14</v>
          </cell>
          <cell r="EQ201">
            <v>749498.90399999998</v>
          </cell>
        </row>
        <row r="203">
          <cell r="EP203">
            <v>4</v>
          </cell>
          <cell r="EQ203">
            <v>199269.576</v>
          </cell>
        </row>
        <row r="205">
          <cell r="EP205">
            <v>0</v>
          </cell>
          <cell r="EQ205">
            <v>0</v>
          </cell>
        </row>
        <row r="206">
          <cell r="EP206">
            <v>0</v>
          </cell>
          <cell r="EQ206">
            <v>0</v>
          </cell>
        </row>
        <row r="207">
          <cell r="EP207">
            <v>0</v>
          </cell>
          <cell r="EQ207">
            <v>0</v>
          </cell>
        </row>
        <row r="209">
          <cell r="EP209">
            <v>3198</v>
          </cell>
          <cell r="EQ209">
            <v>84419939.10239999</v>
          </cell>
        </row>
        <row r="210">
          <cell r="EP210">
            <v>13</v>
          </cell>
          <cell r="EQ210">
            <v>514830.25439999992</v>
          </cell>
        </row>
        <row r="211">
          <cell r="EP211">
            <v>1</v>
          </cell>
          <cell r="EQ211">
            <v>63650.663999999997</v>
          </cell>
        </row>
        <row r="212">
          <cell r="EP212">
            <v>0</v>
          </cell>
          <cell r="EQ212">
            <v>0</v>
          </cell>
        </row>
        <row r="214">
          <cell r="EP214">
            <v>19</v>
          </cell>
          <cell r="EQ214">
            <v>3684337.2719999999</v>
          </cell>
        </row>
        <row r="215">
          <cell r="EP215">
            <v>0</v>
          </cell>
          <cell r="EQ215">
            <v>0</v>
          </cell>
        </row>
        <row r="216">
          <cell r="EP216">
            <v>0</v>
          </cell>
          <cell r="EQ216">
            <v>0</v>
          </cell>
        </row>
        <row r="217">
          <cell r="EP217">
            <v>1</v>
          </cell>
          <cell r="EQ217">
            <v>13618.2816</v>
          </cell>
        </row>
        <row r="218">
          <cell r="EP218">
            <v>0</v>
          </cell>
          <cell r="EQ218">
            <v>0</v>
          </cell>
        </row>
        <row r="219">
          <cell r="EP219">
            <v>2091</v>
          </cell>
          <cell r="EQ219">
            <v>21635304.767999999</v>
          </cell>
        </row>
        <row r="220">
          <cell r="EP220">
            <v>50</v>
          </cell>
          <cell r="EQ220">
            <v>2212353.9899999998</v>
          </cell>
        </row>
        <row r="221">
          <cell r="EP221">
            <v>220</v>
          </cell>
          <cell r="EQ221">
            <v>20822253.319296002</v>
          </cell>
        </row>
        <row r="222">
          <cell r="EP222">
            <v>0</v>
          </cell>
          <cell r="EQ222">
            <v>0</v>
          </cell>
        </row>
        <row r="223">
          <cell r="EP223">
            <v>90</v>
          </cell>
          <cell r="EQ223">
            <v>889316.08128000016</v>
          </cell>
        </row>
        <row r="224">
          <cell r="EP224">
            <v>162</v>
          </cell>
          <cell r="EQ224">
            <v>2971104.7682448002</v>
          </cell>
        </row>
        <row r="225">
          <cell r="EP225">
            <v>32</v>
          </cell>
          <cell r="EQ225">
            <v>677031.48817919998</v>
          </cell>
        </row>
        <row r="226">
          <cell r="EP226">
            <v>123</v>
          </cell>
          <cell r="EQ226">
            <v>3321229.5616896003</v>
          </cell>
        </row>
        <row r="227">
          <cell r="EP227">
            <v>0</v>
          </cell>
          <cell r="EQ227">
            <v>0</v>
          </cell>
        </row>
        <row r="228">
          <cell r="EP228">
            <v>30</v>
          </cell>
          <cell r="EQ228">
            <v>1216490.855976</v>
          </cell>
        </row>
        <row r="229">
          <cell r="EP229">
            <v>147</v>
          </cell>
          <cell r="EQ229">
            <v>6480289.7924688002</v>
          </cell>
        </row>
        <row r="230">
          <cell r="EP230">
            <v>12</v>
          </cell>
          <cell r="EQ230">
            <v>585881.82005759981</v>
          </cell>
        </row>
        <row r="231">
          <cell r="EP231">
            <v>8</v>
          </cell>
          <cell r="EQ231">
            <v>476628.01401599991</v>
          </cell>
        </row>
        <row r="232">
          <cell r="EP232">
            <v>0</v>
          </cell>
          <cell r="EQ232">
            <v>0</v>
          </cell>
        </row>
        <row r="233">
          <cell r="EP233">
            <v>0</v>
          </cell>
          <cell r="EQ233">
            <v>0</v>
          </cell>
        </row>
        <row r="234">
          <cell r="EP234">
            <v>0</v>
          </cell>
          <cell r="EQ234">
            <v>0</v>
          </cell>
        </row>
        <row r="235">
          <cell r="EP235">
            <v>0</v>
          </cell>
          <cell r="EQ235">
            <v>0</v>
          </cell>
        </row>
        <row r="236">
          <cell r="EP236">
            <v>12</v>
          </cell>
          <cell r="EQ236">
            <v>1359825.3421632</v>
          </cell>
        </row>
        <row r="237">
          <cell r="EP237">
            <v>0</v>
          </cell>
          <cell r="EQ237">
            <v>0</v>
          </cell>
        </row>
        <row r="238">
          <cell r="EP238">
            <v>0</v>
          </cell>
          <cell r="EQ238">
            <v>0</v>
          </cell>
        </row>
        <row r="239">
          <cell r="EP239">
            <v>0</v>
          </cell>
          <cell r="EQ239">
            <v>0</v>
          </cell>
        </row>
        <row r="240">
          <cell r="EP240">
            <v>0</v>
          </cell>
          <cell r="EQ240">
            <v>0</v>
          </cell>
        </row>
        <row r="241">
          <cell r="EP241">
            <v>0</v>
          </cell>
          <cell r="EQ241">
            <v>0</v>
          </cell>
        </row>
        <row r="242">
          <cell r="EP242">
            <v>0</v>
          </cell>
          <cell r="EQ242">
            <v>0</v>
          </cell>
        </row>
        <row r="243">
          <cell r="EP243">
            <v>0</v>
          </cell>
          <cell r="EQ243">
            <v>0</v>
          </cell>
        </row>
        <row r="245">
          <cell r="EP245">
            <v>377</v>
          </cell>
          <cell r="EQ245">
            <v>18660006.287999999</v>
          </cell>
        </row>
        <row r="246">
          <cell r="EP246">
            <v>172</v>
          </cell>
          <cell r="EQ246">
            <v>9859191.8040000014</v>
          </cell>
        </row>
        <row r="247">
          <cell r="EP247">
            <v>1267</v>
          </cell>
          <cell r="EQ247">
            <v>47512013.471999988</v>
          </cell>
        </row>
        <row r="248">
          <cell r="EP248">
            <v>586</v>
          </cell>
          <cell r="EQ248">
            <v>26311901.615999997</v>
          </cell>
        </row>
        <row r="249">
          <cell r="EP249">
            <v>27</v>
          </cell>
          <cell r="EQ249">
            <v>925895.12399999984</v>
          </cell>
        </row>
        <row r="250">
          <cell r="EP250">
            <v>1</v>
          </cell>
          <cell r="EQ250">
            <v>41200.235999999997</v>
          </cell>
        </row>
        <row r="251">
          <cell r="EP251">
            <v>287</v>
          </cell>
          <cell r="EQ251">
            <v>6060382.0199999996</v>
          </cell>
        </row>
        <row r="252">
          <cell r="EP252">
            <v>73</v>
          </cell>
          <cell r="EQ252">
            <v>1963055.5559999999</v>
          </cell>
        </row>
        <row r="253">
          <cell r="EP253">
            <v>0</v>
          </cell>
          <cell r="EQ253">
            <v>0</v>
          </cell>
        </row>
        <row r="254">
          <cell r="EP254">
            <v>100</v>
          </cell>
          <cell r="EQ254">
            <v>4440744</v>
          </cell>
        </row>
        <row r="255">
          <cell r="EP255">
            <v>0</v>
          </cell>
          <cell r="EQ255">
            <v>0</v>
          </cell>
        </row>
        <row r="256">
          <cell r="EP256">
            <v>0</v>
          </cell>
          <cell r="EQ256">
            <v>0</v>
          </cell>
        </row>
        <row r="257">
          <cell r="EP257">
            <v>0</v>
          </cell>
          <cell r="EQ257">
            <v>0</v>
          </cell>
        </row>
        <row r="258">
          <cell r="EP258">
            <v>0</v>
          </cell>
          <cell r="EQ258">
            <v>0</v>
          </cell>
        </row>
        <row r="259">
          <cell r="EP259">
            <v>0</v>
          </cell>
          <cell r="EQ259">
            <v>0</v>
          </cell>
        </row>
        <row r="260">
          <cell r="EP260">
            <v>0</v>
          </cell>
          <cell r="EQ260">
            <v>0</v>
          </cell>
        </row>
        <row r="264">
          <cell r="EP264">
            <v>89402</v>
          </cell>
          <cell r="EQ264">
            <v>2922802228.1490088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N263"/>
  <sheetViews>
    <sheetView tabSelected="1" zoomScale="70" zoomScaleNormal="70" zoomScaleSheetLayoutView="80" workbookViewId="0">
      <pane xSplit="13" ySplit="11" topLeftCell="N258" activePane="bottomRight" state="frozen"/>
      <selection activeCell="B263" sqref="B263"/>
      <selection pane="topRight" activeCell="B263" sqref="B263"/>
      <selection pane="bottomLeft" activeCell="B263" sqref="B263"/>
      <selection pane="bottomRight" activeCell="O265" sqref="O265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8.42578125" style="4" customWidth="1"/>
    <col min="7" max="7" width="9.28515625" style="4" customWidth="1"/>
    <col min="8" max="8" width="6.42578125" style="1" customWidth="1"/>
    <col min="9" max="9" width="9.5703125" style="1" customWidth="1"/>
    <col min="10" max="13" width="6.7109375" style="1" hidden="1" customWidth="1"/>
    <col min="14" max="14" width="11.140625" style="1" customWidth="1"/>
    <col min="15" max="15" width="17.140625" style="1" customWidth="1"/>
    <col min="16" max="16" width="11.140625" style="1" hidden="1" customWidth="1"/>
    <col min="17" max="17" width="15.85546875" style="1" hidden="1" customWidth="1"/>
    <col min="18" max="18" width="10.85546875" style="3" hidden="1" customWidth="1"/>
    <col min="19" max="19" width="15.7109375" style="1" hidden="1" customWidth="1"/>
    <col min="20" max="20" width="13" style="1" hidden="1" customWidth="1"/>
    <col min="21" max="21" width="15.85546875" style="1" hidden="1" customWidth="1"/>
    <col min="22" max="22" width="10" style="1" hidden="1" customWidth="1"/>
    <col min="23" max="23" width="17.7109375" style="1" hidden="1" customWidth="1"/>
    <col min="24" max="24" width="10" style="1" hidden="1" customWidth="1"/>
    <col min="25" max="25" width="16.7109375" style="1" hidden="1" customWidth="1"/>
    <col min="26" max="26" width="11.140625" style="1" hidden="1" customWidth="1"/>
    <col min="27" max="27" width="15.140625" style="1" hidden="1" customWidth="1"/>
    <col min="28" max="28" width="11.140625" style="3" hidden="1" customWidth="1"/>
    <col min="29" max="29" width="14.5703125" style="1" hidden="1" customWidth="1"/>
    <col min="30" max="30" width="10" style="3" hidden="1" customWidth="1"/>
    <col min="31" max="31" width="15" style="1" hidden="1" customWidth="1"/>
    <col min="32" max="32" width="10" style="3" hidden="1" customWidth="1"/>
    <col min="33" max="33" width="14.28515625" style="1" hidden="1" customWidth="1"/>
    <col min="34" max="34" width="10" style="3" hidden="1" customWidth="1"/>
    <col min="35" max="35" width="16.7109375" style="1" hidden="1" customWidth="1"/>
    <col min="36" max="36" width="10" style="1" hidden="1" customWidth="1"/>
    <col min="37" max="37" width="15" style="1" hidden="1" customWidth="1"/>
    <col min="38" max="38" width="10.140625" style="1" hidden="1" customWidth="1"/>
    <col min="39" max="39" width="12.28515625" style="1" hidden="1" customWidth="1"/>
    <col min="40" max="40" width="10" style="4" hidden="1" customWidth="1"/>
    <col min="41" max="41" width="16.140625" style="4" hidden="1" customWidth="1"/>
    <col min="42" max="42" width="11.7109375" style="1" hidden="1" customWidth="1"/>
    <col min="43" max="43" width="14.7109375" style="1" hidden="1" customWidth="1"/>
    <col min="44" max="44" width="10" style="3" hidden="1" customWidth="1"/>
    <col min="45" max="45" width="16.14062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1.5703125" style="1" hidden="1" customWidth="1"/>
    <col min="51" max="51" width="14" style="1" hidden="1" customWidth="1"/>
    <col min="52" max="52" width="10" style="1" hidden="1" customWidth="1"/>
    <col min="53" max="53" width="16.140625" style="1" hidden="1" customWidth="1"/>
    <col min="54" max="54" width="10" style="3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3" hidden="1" customWidth="1"/>
    <col min="59" max="59" width="15" style="1" hidden="1" customWidth="1"/>
    <col min="60" max="60" width="12.140625" style="5" hidden="1" customWidth="1"/>
    <col min="61" max="61" width="15.85546875" style="1" hidden="1" customWidth="1"/>
    <col min="62" max="62" width="11.42578125" style="1" hidden="1" customWidth="1"/>
    <col min="63" max="63" width="15" style="1" hidden="1" customWidth="1"/>
    <col min="64" max="64" width="7.140625" style="6" hidden="1" customWidth="1"/>
    <col min="65" max="65" width="7.140625" style="1" hidden="1" customWidth="1"/>
    <col min="66" max="66" width="10" style="1" hidden="1" customWidth="1"/>
    <col min="67" max="67" width="15" style="1" hidden="1" customWidth="1"/>
    <col min="68" max="68" width="9.7109375" style="1" hidden="1" customWidth="1"/>
    <col min="69" max="69" width="14.28515625" style="1" hidden="1" customWidth="1"/>
    <col min="70" max="70" width="9.85546875" style="3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2.5703125" style="1" hidden="1" customWidth="1"/>
    <col min="75" max="75" width="15" style="1" hidden="1" customWidth="1"/>
    <col min="76" max="76" width="10" style="1" hidden="1" customWidth="1"/>
    <col min="77" max="77" width="15" style="1" hidden="1" customWidth="1"/>
    <col min="78" max="78" width="10.42578125" style="1" hidden="1" customWidth="1"/>
    <col min="79" max="79" width="15" style="1" hidden="1" customWidth="1"/>
    <col min="80" max="80" width="12.42578125" style="1" hidden="1" customWidth="1"/>
    <col min="81" max="81" width="16.85546875" style="1" hidden="1" customWidth="1"/>
    <col min="82" max="82" width="13" style="1" hidden="1" customWidth="1"/>
    <col min="83" max="83" width="16.140625" style="1" hidden="1" customWidth="1"/>
    <col min="84" max="84" width="10" style="1" hidden="1" customWidth="1"/>
    <col min="85" max="85" width="15.5703125" style="1" hidden="1" customWidth="1"/>
    <col min="86" max="86" width="10.42578125" style="1" hidden="1" customWidth="1"/>
    <col min="87" max="87" width="15.5703125" style="1" hidden="1" customWidth="1"/>
    <col min="88" max="88" width="10" style="1" hidden="1" customWidth="1"/>
    <col min="89" max="89" width="14.5703125" style="1" hidden="1" customWidth="1"/>
    <col min="90" max="90" width="11.28515625" style="3" hidden="1" customWidth="1"/>
    <col min="91" max="91" width="17.140625" style="3" hidden="1" customWidth="1"/>
    <col min="92" max="92" width="10.85546875" style="7" hidden="1" customWidth="1"/>
    <col min="93" max="93" width="16.5703125" style="7" hidden="1" customWidth="1"/>
    <col min="94" max="94" width="11.7109375" style="7" hidden="1" customWidth="1"/>
    <col min="95" max="95" width="19.85546875" style="7" hidden="1" customWidth="1"/>
    <col min="96" max="96" width="11.7109375" style="7" customWidth="1"/>
    <col min="97" max="97" width="20" customWidth="1"/>
  </cols>
  <sheetData>
    <row r="1" spans="1:96" ht="15.75" customHeight="1" x14ac:dyDescent="0.25">
      <c r="D1"/>
      <c r="E1" s="241" t="s">
        <v>570</v>
      </c>
      <c r="F1" s="241"/>
      <c r="G1" s="241"/>
      <c r="H1" s="241"/>
      <c r="I1" s="241"/>
      <c r="N1"/>
      <c r="O1"/>
      <c r="P1" s="2"/>
    </row>
    <row r="2" spans="1:96" ht="31.5" customHeight="1" x14ac:dyDescent="0.25">
      <c r="D2"/>
      <c r="E2" s="244" t="s">
        <v>571</v>
      </c>
      <c r="F2" s="244"/>
      <c r="G2" s="244"/>
      <c r="H2" s="244"/>
      <c r="I2" s="244"/>
      <c r="N2"/>
      <c r="O2"/>
      <c r="P2" s="8"/>
      <c r="Z2" s="242"/>
      <c r="AA2" s="242"/>
    </row>
    <row r="3" spans="1:96" ht="37.5" customHeight="1" x14ac:dyDescent="0.25">
      <c r="B3" s="293" t="s">
        <v>572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9"/>
      <c r="Q3" s="9"/>
      <c r="T3" s="11"/>
      <c r="U3" s="12"/>
      <c r="V3" s="13"/>
      <c r="W3" s="14"/>
      <c r="X3" s="15"/>
      <c r="Y3" s="15"/>
      <c r="Z3" s="15"/>
      <c r="AA3" s="15"/>
      <c r="AB3" s="16"/>
      <c r="AC3" s="15"/>
      <c r="AD3" s="16" t="e">
        <f>#REF!</f>
        <v>#REF!</v>
      </c>
      <c r="AE3" s="15" t="e">
        <f>#REF!</f>
        <v>#REF!</v>
      </c>
      <c r="AF3" s="16"/>
      <c r="AG3" s="15"/>
      <c r="AH3" s="16"/>
      <c r="AI3" s="15"/>
      <c r="AJ3" s="15"/>
      <c r="AK3" s="15"/>
      <c r="AL3" s="15"/>
      <c r="AM3" s="15"/>
      <c r="AN3" s="15"/>
      <c r="AO3" s="15"/>
      <c r="AP3" s="15"/>
      <c r="AQ3" s="15"/>
      <c r="AR3" s="16"/>
      <c r="AS3" s="15"/>
      <c r="AT3" s="15"/>
      <c r="AU3" s="15"/>
      <c r="AV3" s="15"/>
      <c r="AW3" s="15"/>
      <c r="AX3" s="15"/>
      <c r="AY3" s="15"/>
      <c r="AZ3" s="15"/>
      <c r="BA3" s="15"/>
      <c r="BB3" s="16"/>
      <c r="BC3" s="15"/>
      <c r="BD3" s="15"/>
      <c r="BE3" s="15"/>
      <c r="BF3" s="16"/>
      <c r="BG3" s="15"/>
      <c r="BH3" s="15"/>
      <c r="BI3" s="15"/>
      <c r="BJ3" s="15"/>
      <c r="BK3" s="15"/>
      <c r="BL3" s="15"/>
      <c r="BM3" s="15"/>
      <c r="BN3" s="17"/>
      <c r="BO3" s="17"/>
      <c r="BP3" s="15"/>
      <c r="BQ3" s="15"/>
      <c r="BR3" s="18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6"/>
      <c r="CM3" s="16"/>
    </row>
    <row r="4" spans="1:96" ht="31.5" hidden="1" customHeight="1" x14ac:dyDescent="0.25">
      <c r="B4" s="19"/>
      <c r="C4" s="20">
        <f>16026*1.05</f>
        <v>16827.3</v>
      </c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243"/>
      <c r="Q4" s="243"/>
      <c r="R4" s="243"/>
      <c r="S4" s="243"/>
      <c r="T4" s="21"/>
      <c r="U4" s="22"/>
      <c r="V4" s="23"/>
      <c r="W4" s="22"/>
      <c r="X4" s="21"/>
      <c r="Y4" s="21"/>
      <c r="Z4" s="243"/>
      <c r="AA4" s="243"/>
      <c r="AB4" s="245"/>
      <c r="AC4" s="245"/>
      <c r="AD4" s="246"/>
      <c r="AE4" s="246"/>
      <c r="AF4" s="246"/>
      <c r="AG4" s="246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  <c r="AT4" s="243"/>
      <c r="AU4" s="243"/>
      <c r="AV4" s="243"/>
      <c r="AW4" s="243"/>
      <c r="AX4" s="243"/>
      <c r="AY4" s="243"/>
      <c r="AZ4" s="243"/>
      <c r="BA4" s="243"/>
      <c r="BB4" s="243"/>
      <c r="BC4" s="243"/>
      <c r="BD4" s="243"/>
      <c r="BE4" s="243"/>
      <c r="BF4" s="243"/>
      <c r="BG4" s="243"/>
      <c r="BH4" s="243"/>
      <c r="BI4" s="243"/>
      <c r="BJ4" s="243"/>
      <c r="BK4" s="243"/>
      <c r="BL4" s="243"/>
      <c r="BM4" s="243"/>
      <c r="BN4" s="24" t="e">
        <f>#REF!</f>
        <v>#REF!</v>
      </c>
      <c r="BO4" s="24" t="e">
        <f>#REF!</f>
        <v>#REF!</v>
      </c>
      <c r="BP4" s="243"/>
      <c r="BQ4" s="243"/>
      <c r="BR4" s="243"/>
      <c r="BS4" s="243"/>
      <c r="BT4" s="243"/>
      <c r="BU4" s="243"/>
      <c r="BV4" s="243"/>
      <c r="BW4" s="243"/>
      <c r="BX4" s="243"/>
      <c r="BY4" s="243"/>
      <c r="BZ4" s="243"/>
      <c r="CA4" s="243"/>
      <c r="CB4" s="243"/>
      <c r="CC4" s="243"/>
      <c r="CD4" s="243"/>
      <c r="CE4" s="243"/>
      <c r="CF4" s="243"/>
      <c r="CG4" s="243"/>
      <c r="CH4" s="25"/>
      <c r="CI4" s="25"/>
      <c r="CJ4" s="15"/>
      <c r="CK4" s="15"/>
      <c r="CL4" s="16"/>
      <c r="CM4" s="16"/>
    </row>
    <row r="5" spans="1:96" s="26" customFormat="1" ht="58.5" customHeight="1" x14ac:dyDescent="0.25">
      <c r="A5" s="247" t="s">
        <v>0</v>
      </c>
      <c r="B5" s="247" t="s">
        <v>1</v>
      </c>
      <c r="C5" s="247" t="s">
        <v>2</v>
      </c>
      <c r="D5" s="249" t="s">
        <v>3</v>
      </c>
      <c r="E5" s="250" t="s">
        <v>4</v>
      </c>
      <c r="F5" s="251" t="s">
        <v>5</v>
      </c>
      <c r="G5" s="260" t="s">
        <v>6</v>
      </c>
      <c r="H5" s="263" t="s">
        <v>7</v>
      </c>
      <c r="I5" s="263" t="s">
        <v>8</v>
      </c>
      <c r="J5" s="251" t="s">
        <v>9</v>
      </c>
      <c r="K5" s="266"/>
      <c r="L5" s="266"/>
      <c r="M5" s="267"/>
      <c r="N5" s="268" t="s">
        <v>10</v>
      </c>
      <c r="O5" s="268"/>
      <c r="P5" s="252" t="s">
        <v>11</v>
      </c>
      <c r="Q5" s="253"/>
      <c r="R5" s="252" t="s">
        <v>12</v>
      </c>
      <c r="S5" s="253"/>
      <c r="T5" s="254" t="s">
        <v>13</v>
      </c>
      <c r="U5" s="255"/>
      <c r="V5" s="252" t="s">
        <v>14</v>
      </c>
      <c r="W5" s="253"/>
      <c r="X5" s="256" t="s">
        <v>15</v>
      </c>
      <c r="Y5" s="257"/>
      <c r="Z5" s="258" t="s">
        <v>16</v>
      </c>
      <c r="AA5" s="259"/>
      <c r="AB5" s="252" t="s">
        <v>17</v>
      </c>
      <c r="AC5" s="253"/>
      <c r="AD5" s="254" t="s">
        <v>18</v>
      </c>
      <c r="AE5" s="255"/>
      <c r="AF5" s="258" t="s">
        <v>19</v>
      </c>
      <c r="AG5" s="259"/>
      <c r="AH5" s="252" t="s">
        <v>20</v>
      </c>
      <c r="AI5" s="253"/>
      <c r="AJ5" s="252" t="s">
        <v>21</v>
      </c>
      <c r="AK5" s="253"/>
      <c r="AL5" s="252" t="s">
        <v>22</v>
      </c>
      <c r="AM5" s="253"/>
      <c r="AN5" s="252" t="s">
        <v>23</v>
      </c>
      <c r="AO5" s="253"/>
      <c r="AP5" s="274" t="s">
        <v>24</v>
      </c>
      <c r="AQ5" s="275"/>
      <c r="AR5" s="274" t="s">
        <v>25</v>
      </c>
      <c r="AS5" s="275"/>
      <c r="AT5" s="252" t="s">
        <v>26</v>
      </c>
      <c r="AU5" s="253"/>
      <c r="AV5" s="252" t="s">
        <v>27</v>
      </c>
      <c r="AW5" s="253"/>
      <c r="AX5" s="274" t="s">
        <v>28</v>
      </c>
      <c r="AY5" s="275"/>
      <c r="AZ5" s="274" t="s">
        <v>29</v>
      </c>
      <c r="BA5" s="275"/>
      <c r="BB5" s="252" t="s">
        <v>30</v>
      </c>
      <c r="BC5" s="253"/>
      <c r="BD5" s="252" t="s">
        <v>31</v>
      </c>
      <c r="BE5" s="253"/>
      <c r="BF5" s="252" t="s">
        <v>32</v>
      </c>
      <c r="BG5" s="253"/>
      <c r="BH5" s="252" t="s">
        <v>33</v>
      </c>
      <c r="BI5" s="253"/>
      <c r="BJ5" s="252" t="s">
        <v>34</v>
      </c>
      <c r="BK5" s="253"/>
      <c r="BL5" s="252" t="s">
        <v>35</v>
      </c>
      <c r="BM5" s="253"/>
      <c r="BN5" s="252" t="s">
        <v>36</v>
      </c>
      <c r="BO5" s="253"/>
      <c r="BP5" s="274" t="s">
        <v>37</v>
      </c>
      <c r="BQ5" s="275"/>
      <c r="BR5" s="274" t="s">
        <v>38</v>
      </c>
      <c r="BS5" s="275"/>
      <c r="BT5" s="252" t="s">
        <v>39</v>
      </c>
      <c r="BU5" s="253"/>
      <c r="BV5" s="274" t="s">
        <v>40</v>
      </c>
      <c r="BW5" s="275"/>
      <c r="BX5" s="276" t="s">
        <v>41</v>
      </c>
      <c r="BY5" s="277"/>
      <c r="BZ5" s="274" t="s">
        <v>42</v>
      </c>
      <c r="CA5" s="275"/>
      <c r="CB5" s="274" t="s">
        <v>43</v>
      </c>
      <c r="CC5" s="275"/>
      <c r="CD5" s="274" t="s">
        <v>44</v>
      </c>
      <c r="CE5" s="275"/>
      <c r="CF5" s="280" t="s">
        <v>45</v>
      </c>
      <c r="CG5" s="281"/>
      <c r="CH5" s="280" t="s">
        <v>46</v>
      </c>
      <c r="CI5" s="281"/>
      <c r="CJ5" s="282" t="s">
        <v>47</v>
      </c>
      <c r="CK5" s="282"/>
      <c r="CL5" s="252" t="s">
        <v>48</v>
      </c>
      <c r="CM5" s="253"/>
      <c r="CN5" s="278" t="s">
        <v>49</v>
      </c>
      <c r="CO5" s="279"/>
      <c r="CP5" s="268" t="s">
        <v>50</v>
      </c>
      <c r="CQ5" s="268"/>
      <c r="CR5" s="3"/>
    </row>
    <row r="6" spans="1:96" s="26" customFormat="1" ht="15" hidden="1" x14ac:dyDescent="0.25">
      <c r="A6" s="247"/>
      <c r="B6" s="247"/>
      <c r="C6" s="247"/>
      <c r="D6" s="249"/>
      <c r="E6" s="250"/>
      <c r="F6" s="251"/>
      <c r="G6" s="261"/>
      <c r="H6" s="264"/>
      <c r="I6" s="264"/>
      <c r="J6" s="269" t="s">
        <v>51</v>
      </c>
      <c r="K6" s="270"/>
      <c r="L6" s="270"/>
      <c r="M6" s="270"/>
      <c r="N6" s="271">
        <v>270005</v>
      </c>
      <c r="O6" s="271"/>
      <c r="P6" s="272">
        <v>270004</v>
      </c>
      <c r="Q6" s="273"/>
      <c r="R6" s="272">
        <v>270148</v>
      </c>
      <c r="S6" s="273"/>
      <c r="T6" s="272">
        <v>270008</v>
      </c>
      <c r="U6" s="273"/>
      <c r="V6" s="272">
        <v>270007</v>
      </c>
      <c r="W6" s="273"/>
      <c r="X6" s="256">
        <v>270149</v>
      </c>
      <c r="Y6" s="257"/>
      <c r="Z6" s="272">
        <v>270042</v>
      </c>
      <c r="AA6" s="273"/>
      <c r="AB6" s="272">
        <v>270017</v>
      </c>
      <c r="AC6" s="273"/>
      <c r="AD6" s="273">
        <v>270008</v>
      </c>
      <c r="AE6" s="273"/>
      <c r="AF6" s="272">
        <v>270057</v>
      </c>
      <c r="AG6" s="273"/>
      <c r="AH6" s="272">
        <v>270018</v>
      </c>
      <c r="AI6" s="273"/>
      <c r="AJ6" s="272">
        <v>270040</v>
      </c>
      <c r="AK6" s="273"/>
      <c r="AL6" s="272">
        <v>270041</v>
      </c>
      <c r="AM6" s="273"/>
      <c r="AN6" s="272">
        <v>270116</v>
      </c>
      <c r="AO6" s="273"/>
      <c r="AP6" s="272">
        <v>270155</v>
      </c>
      <c r="AQ6" s="273"/>
      <c r="AR6" s="272">
        <v>270168</v>
      </c>
      <c r="AS6" s="273"/>
      <c r="AT6" s="272">
        <v>270134</v>
      </c>
      <c r="AU6" s="273"/>
      <c r="AV6" s="272">
        <v>270098</v>
      </c>
      <c r="AW6" s="273"/>
      <c r="AX6" s="272">
        <v>270087</v>
      </c>
      <c r="AY6" s="273"/>
      <c r="AZ6" s="272">
        <v>270169</v>
      </c>
      <c r="BA6" s="273"/>
      <c r="BB6" s="272">
        <v>270050</v>
      </c>
      <c r="BC6" s="273"/>
      <c r="BD6" s="272"/>
      <c r="BE6" s="273"/>
      <c r="BF6" s="272">
        <v>270053</v>
      </c>
      <c r="BG6" s="273"/>
      <c r="BH6" s="272">
        <v>270056</v>
      </c>
      <c r="BI6" s="273"/>
      <c r="BJ6" s="272">
        <v>270068</v>
      </c>
      <c r="BK6" s="273"/>
      <c r="BL6" s="272">
        <v>270069</v>
      </c>
      <c r="BM6" s="291"/>
      <c r="BN6" s="272">
        <v>270156</v>
      </c>
      <c r="BO6" s="273"/>
      <c r="BP6" s="272">
        <v>270091</v>
      </c>
      <c r="BQ6" s="291"/>
      <c r="BR6" s="272">
        <v>270088</v>
      </c>
      <c r="BS6" s="273"/>
      <c r="BT6" s="272">
        <v>270146</v>
      </c>
      <c r="BU6" s="273"/>
      <c r="BV6" s="272">
        <v>270170</v>
      </c>
      <c r="BW6" s="273"/>
      <c r="BX6" s="272">
        <v>270171</v>
      </c>
      <c r="BY6" s="291"/>
      <c r="BZ6" s="272">
        <v>270095</v>
      </c>
      <c r="CA6" s="291"/>
      <c r="CB6" s="272">
        <v>270065</v>
      </c>
      <c r="CC6" s="291"/>
      <c r="CD6" s="272">
        <v>270089</v>
      </c>
      <c r="CE6" s="291"/>
      <c r="CF6" s="280">
        <v>270223</v>
      </c>
      <c r="CG6" s="283"/>
      <c r="CH6" s="280">
        <v>270115</v>
      </c>
      <c r="CI6" s="283"/>
      <c r="CJ6" s="284">
        <v>270113</v>
      </c>
      <c r="CK6" s="285"/>
      <c r="CL6" s="27"/>
      <c r="CM6" s="28"/>
      <c r="CN6" s="29"/>
      <c r="CO6" s="27"/>
      <c r="CP6" s="29"/>
      <c r="CQ6" s="29"/>
      <c r="CR6" s="3"/>
    </row>
    <row r="7" spans="1:96" s="31" customFormat="1" ht="24.75" hidden="1" customHeight="1" x14ac:dyDescent="0.25">
      <c r="A7" s="247"/>
      <c r="B7" s="247"/>
      <c r="C7" s="247"/>
      <c r="D7" s="249"/>
      <c r="E7" s="250"/>
      <c r="F7" s="251"/>
      <c r="G7" s="261"/>
      <c r="H7" s="264"/>
      <c r="I7" s="264"/>
      <c r="J7" s="263" t="s">
        <v>52</v>
      </c>
      <c r="K7" s="263" t="s">
        <v>53</v>
      </c>
      <c r="L7" s="263" t="s">
        <v>54</v>
      </c>
      <c r="M7" s="286" t="s">
        <v>55</v>
      </c>
      <c r="N7" s="288" t="s">
        <v>56</v>
      </c>
      <c r="O7" s="288"/>
      <c r="P7" s="289" t="s">
        <v>56</v>
      </c>
      <c r="Q7" s="290"/>
      <c r="R7" s="289" t="s">
        <v>56</v>
      </c>
      <c r="S7" s="290"/>
      <c r="T7" s="289" t="s">
        <v>56</v>
      </c>
      <c r="U7" s="290"/>
      <c r="V7" s="289" t="s">
        <v>56</v>
      </c>
      <c r="W7" s="290"/>
      <c r="X7" s="289" t="s">
        <v>56</v>
      </c>
      <c r="Y7" s="290"/>
      <c r="Z7" s="289" t="s">
        <v>56</v>
      </c>
      <c r="AA7" s="290"/>
      <c r="AB7" s="289" t="s">
        <v>56</v>
      </c>
      <c r="AC7" s="290"/>
      <c r="AD7" s="289" t="s">
        <v>56</v>
      </c>
      <c r="AE7" s="290"/>
      <c r="AF7" s="289" t="s">
        <v>56</v>
      </c>
      <c r="AG7" s="290"/>
      <c r="AH7" s="289" t="s">
        <v>56</v>
      </c>
      <c r="AI7" s="290"/>
      <c r="AJ7" s="289" t="s">
        <v>56</v>
      </c>
      <c r="AK7" s="290"/>
      <c r="AL7" s="289" t="s">
        <v>56</v>
      </c>
      <c r="AM7" s="290"/>
      <c r="AN7" s="289" t="s">
        <v>56</v>
      </c>
      <c r="AO7" s="290"/>
      <c r="AP7" s="289" t="s">
        <v>56</v>
      </c>
      <c r="AQ7" s="290"/>
      <c r="AR7" s="289" t="s">
        <v>56</v>
      </c>
      <c r="AS7" s="290"/>
      <c r="AT7" s="289" t="s">
        <v>56</v>
      </c>
      <c r="AU7" s="290"/>
      <c r="AV7" s="289" t="s">
        <v>56</v>
      </c>
      <c r="AW7" s="290"/>
      <c r="AX7" s="289" t="s">
        <v>56</v>
      </c>
      <c r="AY7" s="290"/>
      <c r="AZ7" s="289" t="s">
        <v>56</v>
      </c>
      <c r="BA7" s="290"/>
      <c r="BB7" s="289" t="s">
        <v>56</v>
      </c>
      <c r="BC7" s="290"/>
      <c r="BD7" s="289" t="s">
        <v>56</v>
      </c>
      <c r="BE7" s="290"/>
      <c r="BF7" s="289" t="s">
        <v>56</v>
      </c>
      <c r="BG7" s="290"/>
      <c r="BH7" s="289" t="s">
        <v>56</v>
      </c>
      <c r="BI7" s="290"/>
      <c r="BJ7" s="289" t="s">
        <v>56</v>
      </c>
      <c r="BK7" s="290"/>
      <c r="BL7" s="297" t="s">
        <v>57</v>
      </c>
      <c r="BM7" s="298"/>
      <c r="BN7" s="289" t="s">
        <v>56</v>
      </c>
      <c r="BO7" s="290"/>
      <c r="BP7" s="297" t="s">
        <v>58</v>
      </c>
      <c r="BQ7" s="298"/>
      <c r="BR7" s="289" t="s">
        <v>56</v>
      </c>
      <c r="BS7" s="290"/>
      <c r="BT7" s="289" t="s">
        <v>56</v>
      </c>
      <c r="BU7" s="290"/>
      <c r="BV7" s="289" t="s">
        <v>56</v>
      </c>
      <c r="BW7" s="290"/>
      <c r="BX7" s="289" t="s">
        <v>56</v>
      </c>
      <c r="BY7" s="290"/>
      <c r="BZ7" s="289" t="s">
        <v>56</v>
      </c>
      <c r="CA7" s="290"/>
      <c r="CB7" s="289" t="s">
        <v>56</v>
      </c>
      <c r="CC7" s="290"/>
      <c r="CD7" s="289" t="s">
        <v>56</v>
      </c>
      <c r="CE7" s="290"/>
      <c r="CF7" s="289" t="s">
        <v>56</v>
      </c>
      <c r="CG7" s="290"/>
      <c r="CH7" s="289" t="s">
        <v>56</v>
      </c>
      <c r="CI7" s="290"/>
      <c r="CJ7" s="294" t="s">
        <v>59</v>
      </c>
      <c r="CK7" s="295"/>
      <c r="CL7" s="289" t="s">
        <v>56</v>
      </c>
      <c r="CM7" s="290"/>
      <c r="CN7" s="292"/>
      <c r="CO7" s="296"/>
      <c r="CP7" s="292"/>
      <c r="CQ7" s="292"/>
      <c r="CR7" s="30"/>
    </row>
    <row r="8" spans="1:96" ht="38.25" customHeight="1" x14ac:dyDescent="0.25">
      <c r="A8" s="248"/>
      <c r="B8" s="248"/>
      <c r="C8" s="248"/>
      <c r="D8" s="249"/>
      <c r="E8" s="250"/>
      <c r="F8" s="251"/>
      <c r="G8" s="262"/>
      <c r="H8" s="265"/>
      <c r="I8" s="265"/>
      <c r="J8" s="265"/>
      <c r="K8" s="265"/>
      <c r="L8" s="265"/>
      <c r="M8" s="287"/>
      <c r="N8" s="32" t="s">
        <v>60</v>
      </c>
      <c r="O8" s="32" t="s">
        <v>61</v>
      </c>
      <c r="P8" s="32" t="s">
        <v>60</v>
      </c>
      <c r="Q8" s="32" t="s">
        <v>61</v>
      </c>
      <c r="R8" s="33" t="s">
        <v>60</v>
      </c>
      <c r="S8" s="32" t="s">
        <v>61</v>
      </c>
      <c r="T8" s="32" t="s">
        <v>60</v>
      </c>
      <c r="U8" s="32" t="s">
        <v>61</v>
      </c>
      <c r="V8" s="32" t="s">
        <v>60</v>
      </c>
      <c r="W8" s="32" t="s">
        <v>61</v>
      </c>
      <c r="X8" s="32" t="s">
        <v>60</v>
      </c>
      <c r="Y8" s="32" t="s">
        <v>61</v>
      </c>
      <c r="Z8" s="32" t="s">
        <v>60</v>
      </c>
      <c r="AA8" s="32" t="s">
        <v>61</v>
      </c>
      <c r="AB8" s="33" t="s">
        <v>60</v>
      </c>
      <c r="AC8" s="32" t="s">
        <v>61</v>
      </c>
      <c r="AD8" s="33" t="s">
        <v>60</v>
      </c>
      <c r="AE8" s="32" t="s">
        <v>61</v>
      </c>
      <c r="AF8" s="33" t="s">
        <v>60</v>
      </c>
      <c r="AG8" s="32" t="s">
        <v>61</v>
      </c>
      <c r="AH8" s="33" t="s">
        <v>60</v>
      </c>
      <c r="AI8" s="32" t="s">
        <v>61</v>
      </c>
      <c r="AJ8" s="32" t="s">
        <v>60</v>
      </c>
      <c r="AK8" s="32" t="s">
        <v>61</v>
      </c>
      <c r="AL8" s="32" t="s">
        <v>60</v>
      </c>
      <c r="AM8" s="32" t="s">
        <v>61</v>
      </c>
      <c r="AN8" s="32" t="s">
        <v>60</v>
      </c>
      <c r="AO8" s="32" t="s">
        <v>61</v>
      </c>
      <c r="AP8" s="32" t="s">
        <v>60</v>
      </c>
      <c r="AQ8" s="32" t="s">
        <v>61</v>
      </c>
      <c r="AR8" s="33" t="s">
        <v>60</v>
      </c>
      <c r="AS8" s="32" t="s">
        <v>61</v>
      </c>
      <c r="AT8" s="32" t="s">
        <v>60</v>
      </c>
      <c r="AU8" s="32" t="s">
        <v>61</v>
      </c>
      <c r="AV8" s="32" t="s">
        <v>60</v>
      </c>
      <c r="AW8" s="32" t="s">
        <v>61</v>
      </c>
      <c r="AX8" s="32" t="s">
        <v>60</v>
      </c>
      <c r="AY8" s="32" t="s">
        <v>61</v>
      </c>
      <c r="AZ8" s="32" t="s">
        <v>60</v>
      </c>
      <c r="BA8" s="32" t="s">
        <v>61</v>
      </c>
      <c r="BB8" s="33" t="s">
        <v>60</v>
      </c>
      <c r="BC8" s="32" t="s">
        <v>61</v>
      </c>
      <c r="BD8" s="32" t="s">
        <v>60</v>
      </c>
      <c r="BE8" s="32" t="s">
        <v>61</v>
      </c>
      <c r="BF8" s="33" t="s">
        <v>60</v>
      </c>
      <c r="BG8" s="32" t="s">
        <v>61</v>
      </c>
      <c r="BH8" s="32" t="s">
        <v>60</v>
      </c>
      <c r="BI8" s="32" t="s">
        <v>61</v>
      </c>
      <c r="BJ8" s="32" t="s">
        <v>60</v>
      </c>
      <c r="BK8" s="32" t="s">
        <v>61</v>
      </c>
      <c r="BL8" s="34" t="s">
        <v>62</v>
      </c>
      <c r="BM8" s="35" t="s">
        <v>61</v>
      </c>
      <c r="BN8" s="32" t="s">
        <v>60</v>
      </c>
      <c r="BO8" s="32" t="s">
        <v>61</v>
      </c>
      <c r="BP8" s="36" t="s">
        <v>60</v>
      </c>
      <c r="BQ8" s="35" t="s">
        <v>61</v>
      </c>
      <c r="BR8" s="32" t="s">
        <v>60</v>
      </c>
      <c r="BS8" s="32" t="s">
        <v>61</v>
      </c>
      <c r="BT8" s="32" t="s">
        <v>60</v>
      </c>
      <c r="BU8" s="32" t="s">
        <v>61</v>
      </c>
      <c r="BV8" s="32" t="s">
        <v>60</v>
      </c>
      <c r="BW8" s="32" t="s">
        <v>61</v>
      </c>
      <c r="BX8" s="32" t="s">
        <v>60</v>
      </c>
      <c r="BY8" s="32" t="s">
        <v>61</v>
      </c>
      <c r="BZ8" s="32" t="s">
        <v>60</v>
      </c>
      <c r="CA8" s="32" t="s">
        <v>61</v>
      </c>
      <c r="CB8" s="32" t="s">
        <v>60</v>
      </c>
      <c r="CC8" s="32" t="s">
        <v>61</v>
      </c>
      <c r="CD8" s="32" t="s">
        <v>60</v>
      </c>
      <c r="CE8" s="32" t="s">
        <v>61</v>
      </c>
      <c r="CF8" s="32" t="s">
        <v>60</v>
      </c>
      <c r="CG8" s="32" t="s">
        <v>61</v>
      </c>
      <c r="CH8" s="32" t="s">
        <v>60</v>
      </c>
      <c r="CI8" s="32" t="s">
        <v>61</v>
      </c>
      <c r="CJ8" s="32" t="s">
        <v>60</v>
      </c>
      <c r="CK8" s="37" t="s">
        <v>61</v>
      </c>
      <c r="CL8" s="32" t="s">
        <v>60</v>
      </c>
      <c r="CM8" s="32" t="s">
        <v>61</v>
      </c>
      <c r="CN8" s="33" t="s">
        <v>60</v>
      </c>
      <c r="CO8" s="38" t="s">
        <v>61</v>
      </c>
      <c r="CP8" s="33" t="s">
        <v>60</v>
      </c>
      <c r="CQ8" s="33" t="s">
        <v>61</v>
      </c>
    </row>
    <row r="9" spans="1:96" s="53" customFormat="1" hidden="1" x14ac:dyDescent="0.25">
      <c r="A9" s="39"/>
      <c r="B9" s="40"/>
      <c r="C9" s="40"/>
      <c r="D9" s="41"/>
      <c r="E9" s="42"/>
      <c r="F9" s="43"/>
      <c r="G9" s="44"/>
      <c r="H9" s="43"/>
      <c r="I9" s="43"/>
      <c r="J9" s="43"/>
      <c r="K9" s="45"/>
      <c r="L9" s="45"/>
      <c r="M9" s="45"/>
      <c r="N9" s="49"/>
      <c r="O9" s="49">
        <v>1</v>
      </c>
      <c r="P9" s="46"/>
      <c r="Q9" s="46">
        <v>1</v>
      </c>
      <c r="R9" s="47"/>
      <c r="S9" s="46">
        <v>1</v>
      </c>
      <c r="T9" s="46"/>
      <c r="U9" s="46">
        <v>1</v>
      </c>
      <c r="V9" s="46"/>
      <c r="W9" s="46">
        <v>1</v>
      </c>
      <c r="X9" s="47"/>
      <c r="Y9" s="46">
        <v>1</v>
      </c>
      <c r="Z9" s="46"/>
      <c r="AA9" s="46">
        <v>1</v>
      </c>
      <c r="AB9" s="48"/>
      <c r="AC9" s="49">
        <v>1</v>
      </c>
      <c r="AD9" s="50"/>
      <c r="AE9" s="46">
        <v>1</v>
      </c>
      <c r="AF9" s="47"/>
      <c r="AG9" s="46">
        <v>1</v>
      </c>
      <c r="AH9" s="47"/>
      <c r="AI9" s="46">
        <v>1</v>
      </c>
      <c r="AJ9" s="46"/>
      <c r="AK9" s="46">
        <v>1</v>
      </c>
      <c r="AL9" s="46"/>
      <c r="AM9" s="46">
        <v>1</v>
      </c>
      <c r="AN9" s="46"/>
      <c r="AO9" s="46">
        <v>1</v>
      </c>
      <c r="AP9" s="46"/>
      <c r="AQ9" s="46">
        <v>1</v>
      </c>
      <c r="AR9" s="47"/>
      <c r="AS9" s="46">
        <v>1</v>
      </c>
      <c r="AT9" s="46"/>
      <c r="AU9" s="46">
        <v>1</v>
      </c>
      <c r="AV9" s="46"/>
      <c r="AW9" s="46">
        <v>1</v>
      </c>
      <c r="AX9" s="46"/>
      <c r="AY9" s="46">
        <v>1</v>
      </c>
      <c r="AZ9" s="46"/>
      <c r="BA9" s="46">
        <v>1</v>
      </c>
      <c r="BB9" s="47"/>
      <c r="BC9" s="46">
        <v>1</v>
      </c>
      <c r="BD9" s="46"/>
      <c r="BE9" s="46">
        <v>1</v>
      </c>
      <c r="BF9" s="47"/>
      <c r="BG9" s="46">
        <v>1</v>
      </c>
      <c r="BH9" s="46"/>
      <c r="BI9" s="46">
        <v>1</v>
      </c>
      <c r="BJ9" s="46"/>
      <c r="BK9" s="46">
        <v>1</v>
      </c>
      <c r="BL9" s="51"/>
      <c r="BM9" s="46">
        <v>1</v>
      </c>
      <c r="BN9" s="46"/>
      <c r="BO9" s="46">
        <v>1</v>
      </c>
      <c r="BP9" s="46"/>
      <c r="BQ9" s="46">
        <v>1</v>
      </c>
      <c r="BR9" s="47"/>
      <c r="BS9" s="46">
        <v>1</v>
      </c>
      <c r="BT9" s="46"/>
      <c r="BU9" s="46">
        <v>1</v>
      </c>
      <c r="BV9" s="46"/>
      <c r="BW9" s="46">
        <v>1</v>
      </c>
      <c r="BX9" s="46"/>
      <c r="BY9" s="46">
        <v>1</v>
      </c>
      <c r="BZ9" s="46"/>
      <c r="CA9" s="46">
        <v>1</v>
      </c>
      <c r="CB9" s="46"/>
      <c r="CC9" s="46">
        <v>1</v>
      </c>
      <c r="CD9" s="46"/>
      <c r="CE9" s="46">
        <v>1</v>
      </c>
      <c r="CF9" s="46"/>
      <c r="CG9" s="46">
        <v>1</v>
      </c>
      <c r="CH9" s="46"/>
      <c r="CI9" s="46">
        <v>1</v>
      </c>
      <c r="CJ9" s="46"/>
      <c r="CK9" s="46">
        <v>1</v>
      </c>
      <c r="CL9" s="52"/>
      <c r="CM9" s="52"/>
      <c r="CP9" s="39"/>
      <c r="CQ9" s="39"/>
    </row>
    <row r="10" spans="1:96" s="1" customFormat="1" ht="15" x14ac:dyDescent="0.25">
      <c r="A10" s="54">
        <v>1</v>
      </c>
      <c r="B10" s="54">
        <v>1</v>
      </c>
      <c r="C10" s="55" t="s">
        <v>63</v>
      </c>
      <c r="D10" s="56" t="s">
        <v>64</v>
      </c>
      <c r="E10" s="57"/>
      <c r="F10" s="58">
        <v>0.5</v>
      </c>
      <c r="G10" s="59"/>
      <c r="H10" s="58"/>
      <c r="I10" s="58"/>
      <c r="J10" s="58"/>
      <c r="K10" s="60"/>
      <c r="L10" s="60"/>
      <c r="M10" s="60"/>
      <c r="N10" s="61"/>
      <c r="O10" s="62"/>
      <c r="P10" s="62"/>
      <c r="Q10" s="62"/>
      <c r="R10" s="63"/>
      <c r="S10" s="62"/>
      <c r="T10" s="62"/>
      <c r="U10" s="62"/>
      <c r="V10" s="62"/>
      <c r="W10" s="62"/>
      <c r="X10" s="62"/>
      <c r="Y10" s="62"/>
      <c r="Z10" s="62"/>
      <c r="AA10" s="62"/>
      <c r="AB10" s="63"/>
      <c r="AC10" s="62"/>
      <c r="AD10" s="63"/>
      <c r="AE10" s="62"/>
      <c r="AF10" s="63"/>
      <c r="AG10" s="62"/>
      <c r="AH10" s="63"/>
      <c r="AI10" s="62"/>
      <c r="AJ10" s="62"/>
      <c r="AK10" s="62"/>
      <c r="AL10" s="62"/>
      <c r="AM10" s="62"/>
      <c r="AN10" s="62"/>
      <c r="AO10" s="62"/>
      <c r="AP10" s="62"/>
      <c r="AQ10" s="62"/>
      <c r="AR10" s="63"/>
      <c r="AS10" s="62"/>
      <c r="AT10" s="62"/>
      <c r="AU10" s="62"/>
      <c r="AV10" s="62"/>
      <c r="AW10" s="62"/>
      <c r="AX10" s="62"/>
      <c r="AY10" s="62"/>
      <c r="AZ10" s="62"/>
      <c r="BA10" s="62"/>
      <c r="BB10" s="63"/>
      <c r="BC10" s="62"/>
      <c r="BD10" s="62"/>
      <c r="BE10" s="62"/>
      <c r="BF10" s="63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4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5">
        <v>0</v>
      </c>
      <c r="CM10" s="65">
        <v>0</v>
      </c>
      <c r="CN10" s="66">
        <f>[3]ДС!EP11</f>
        <v>0</v>
      </c>
      <c r="CO10" s="67">
        <f>[3]ДС!EQ11</f>
        <v>0</v>
      </c>
      <c r="CP10" s="68">
        <f>CL10+CN10</f>
        <v>0</v>
      </c>
      <c r="CQ10" s="68">
        <f>CM10+CO10</f>
        <v>0</v>
      </c>
      <c r="CR10" s="3"/>
    </row>
    <row r="11" spans="1:96" s="1" customFormat="1" ht="18.75" customHeight="1" x14ac:dyDescent="0.25">
      <c r="A11" s="54">
        <v>2</v>
      </c>
      <c r="B11" s="54"/>
      <c r="C11" s="55" t="s">
        <v>65</v>
      </c>
      <c r="D11" s="69" t="s">
        <v>66</v>
      </c>
      <c r="E11" s="57"/>
      <c r="F11" s="58">
        <v>0.8</v>
      </c>
      <c r="G11" s="58"/>
      <c r="H11" s="58"/>
      <c r="I11" s="58"/>
      <c r="J11" s="70">
        <v>1.4</v>
      </c>
      <c r="K11" s="71">
        <v>1.68</v>
      </c>
      <c r="L11" s="71">
        <v>2.23</v>
      </c>
      <c r="M11" s="72">
        <v>2.57</v>
      </c>
      <c r="N11" s="73">
        <f>SUM(N12:N21)</f>
        <v>88</v>
      </c>
      <c r="O11" s="73">
        <f t="shared" ref="O11:BZ11" si="0">SUM(O12:O21)</f>
        <v>1716840.9719999998</v>
      </c>
      <c r="P11" s="73">
        <f t="shared" si="0"/>
        <v>0</v>
      </c>
      <c r="Q11" s="73">
        <f t="shared" si="0"/>
        <v>0</v>
      </c>
      <c r="R11" s="73">
        <f t="shared" si="0"/>
        <v>0</v>
      </c>
      <c r="S11" s="73">
        <f t="shared" si="0"/>
        <v>0</v>
      </c>
      <c r="T11" s="73">
        <f t="shared" si="0"/>
        <v>0</v>
      </c>
      <c r="U11" s="73">
        <f t="shared" si="0"/>
        <v>0</v>
      </c>
      <c r="V11" s="73">
        <f t="shared" si="0"/>
        <v>1161</v>
      </c>
      <c r="W11" s="73">
        <f t="shared" si="0"/>
        <v>152491318.14584449</v>
      </c>
      <c r="X11" s="73">
        <f t="shared" si="0"/>
        <v>0</v>
      </c>
      <c r="Y11" s="73">
        <f t="shared" si="0"/>
        <v>0</v>
      </c>
      <c r="Z11" s="73">
        <f t="shared" si="0"/>
        <v>0</v>
      </c>
      <c r="AA11" s="73">
        <f t="shared" si="0"/>
        <v>0</v>
      </c>
      <c r="AB11" s="73">
        <f t="shared" si="0"/>
        <v>48</v>
      </c>
      <c r="AC11" s="73">
        <f t="shared" si="0"/>
        <v>628858.69200000004</v>
      </c>
      <c r="AD11" s="74">
        <f t="shared" si="0"/>
        <v>0</v>
      </c>
      <c r="AE11" s="73">
        <f t="shared" si="0"/>
        <v>0</v>
      </c>
      <c r="AF11" s="73">
        <f t="shared" si="0"/>
        <v>140</v>
      </c>
      <c r="AG11" s="73">
        <f t="shared" si="0"/>
        <v>3294143.8991999999</v>
      </c>
      <c r="AH11" s="73">
        <f t="shared" si="0"/>
        <v>155</v>
      </c>
      <c r="AI11" s="73">
        <f t="shared" si="0"/>
        <v>1261911.42</v>
      </c>
      <c r="AJ11" s="73">
        <f t="shared" si="0"/>
        <v>0</v>
      </c>
      <c r="AK11" s="73">
        <f t="shared" si="0"/>
        <v>0</v>
      </c>
      <c r="AL11" s="73">
        <f t="shared" si="0"/>
        <v>0</v>
      </c>
      <c r="AM11" s="73">
        <f t="shared" si="0"/>
        <v>0</v>
      </c>
      <c r="AN11" s="73">
        <f t="shared" si="0"/>
        <v>0</v>
      </c>
      <c r="AO11" s="73">
        <f t="shared" si="0"/>
        <v>0</v>
      </c>
      <c r="AP11" s="73">
        <f t="shared" si="0"/>
        <v>0</v>
      </c>
      <c r="AQ11" s="73">
        <f t="shared" si="0"/>
        <v>0</v>
      </c>
      <c r="AR11" s="73">
        <f t="shared" si="0"/>
        <v>300</v>
      </c>
      <c r="AS11" s="73">
        <f t="shared" si="0"/>
        <v>5446819.2240000004</v>
      </c>
      <c r="AT11" s="73">
        <f t="shared" si="0"/>
        <v>0</v>
      </c>
      <c r="AU11" s="73">
        <f t="shared" si="0"/>
        <v>0</v>
      </c>
      <c r="AV11" s="73">
        <f t="shared" si="0"/>
        <v>0</v>
      </c>
      <c r="AW11" s="73">
        <f t="shared" si="0"/>
        <v>0</v>
      </c>
      <c r="AX11" s="73">
        <f t="shared" si="0"/>
        <v>0</v>
      </c>
      <c r="AY11" s="73">
        <f t="shared" si="0"/>
        <v>0</v>
      </c>
      <c r="AZ11" s="73">
        <f t="shared" si="0"/>
        <v>92</v>
      </c>
      <c r="BA11" s="73">
        <f t="shared" si="0"/>
        <v>1406729.0159999998</v>
      </c>
      <c r="BB11" s="73">
        <f t="shared" si="0"/>
        <v>108</v>
      </c>
      <c r="BC11" s="73">
        <f t="shared" si="0"/>
        <v>2525303.0879999995</v>
      </c>
      <c r="BD11" s="73">
        <f t="shared" si="0"/>
        <v>0</v>
      </c>
      <c r="BE11" s="73">
        <f t="shared" si="0"/>
        <v>0</v>
      </c>
      <c r="BF11" s="73">
        <f t="shared" si="0"/>
        <v>0</v>
      </c>
      <c r="BG11" s="73">
        <f t="shared" si="0"/>
        <v>0</v>
      </c>
      <c r="BH11" s="73">
        <f t="shared" si="0"/>
        <v>0</v>
      </c>
      <c r="BI11" s="73">
        <f t="shared" si="0"/>
        <v>0</v>
      </c>
      <c r="BJ11" s="73">
        <f t="shared" si="0"/>
        <v>260</v>
      </c>
      <c r="BK11" s="73">
        <f t="shared" si="0"/>
        <v>4338310.8383999998</v>
      </c>
      <c r="BL11" s="73">
        <f t="shared" si="0"/>
        <v>0</v>
      </c>
      <c r="BM11" s="73">
        <f t="shared" si="0"/>
        <v>0</v>
      </c>
      <c r="BN11" s="73">
        <f t="shared" si="0"/>
        <v>135</v>
      </c>
      <c r="BO11" s="73">
        <f t="shared" si="0"/>
        <v>2738458.8000000003</v>
      </c>
      <c r="BP11" s="73">
        <f t="shared" si="0"/>
        <v>0</v>
      </c>
      <c r="BQ11" s="73">
        <f t="shared" si="0"/>
        <v>0</v>
      </c>
      <c r="BR11" s="73">
        <f t="shared" si="0"/>
        <v>37</v>
      </c>
      <c r="BS11" s="73">
        <f t="shared" si="0"/>
        <v>768248.71199999994</v>
      </c>
      <c r="BT11" s="73">
        <f t="shared" si="0"/>
        <v>0</v>
      </c>
      <c r="BU11" s="73">
        <f t="shared" si="0"/>
        <v>0</v>
      </c>
      <c r="BV11" s="73">
        <f t="shared" si="0"/>
        <v>28</v>
      </c>
      <c r="BW11" s="73">
        <f t="shared" si="0"/>
        <v>566046.83519999997</v>
      </c>
      <c r="BX11" s="73">
        <f t="shared" si="0"/>
        <v>0</v>
      </c>
      <c r="BY11" s="73">
        <f t="shared" si="0"/>
        <v>0</v>
      </c>
      <c r="BZ11" s="75">
        <f t="shared" si="0"/>
        <v>0</v>
      </c>
      <c r="CA11" s="73">
        <f t="shared" ref="CA11:CQ11" si="1">SUM(CA12:CA21)</f>
        <v>0</v>
      </c>
      <c r="CB11" s="73">
        <f t="shared" si="1"/>
        <v>0</v>
      </c>
      <c r="CC11" s="73">
        <f t="shared" si="1"/>
        <v>0</v>
      </c>
      <c r="CD11" s="73">
        <f t="shared" si="1"/>
        <v>0</v>
      </c>
      <c r="CE11" s="73">
        <f t="shared" si="1"/>
        <v>0</v>
      </c>
      <c r="CF11" s="73">
        <f t="shared" si="1"/>
        <v>0</v>
      </c>
      <c r="CG11" s="73">
        <f t="shared" si="1"/>
        <v>0</v>
      </c>
      <c r="CH11" s="73">
        <f t="shared" si="1"/>
        <v>0</v>
      </c>
      <c r="CI11" s="73">
        <f t="shared" si="1"/>
        <v>0</v>
      </c>
      <c r="CJ11" s="73">
        <f t="shared" si="1"/>
        <v>0</v>
      </c>
      <c r="CK11" s="73">
        <f t="shared" si="1"/>
        <v>0</v>
      </c>
      <c r="CL11" s="73">
        <f t="shared" si="1"/>
        <v>2552</v>
      </c>
      <c r="CM11" s="73">
        <f t="shared" si="1"/>
        <v>177182989.64264446</v>
      </c>
      <c r="CN11" s="73">
        <f t="shared" si="1"/>
        <v>5398</v>
      </c>
      <c r="CO11" s="76">
        <f t="shared" si="1"/>
        <v>116078635.90274687</v>
      </c>
      <c r="CP11" s="73">
        <f t="shared" si="1"/>
        <v>7950</v>
      </c>
      <c r="CQ11" s="73">
        <f t="shared" si="1"/>
        <v>293261625.54539132</v>
      </c>
      <c r="CR11" s="3"/>
    </row>
    <row r="12" spans="1:96" s="1" customFormat="1" ht="30" customHeight="1" x14ac:dyDescent="0.25">
      <c r="A12" s="77"/>
      <c r="B12" s="77">
        <v>1</v>
      </c>
      <c r="C12" s="78" t="s">
        <v>67</v>
      </c>
      <c r="D12" s="79" t="s">
        <v>68</v>
      </c>
      <c r="E12" s="80">
        <v>17622</v>
      </c>
      <c r="F12" s="81">
        <v>0.83</v>
      </c>
      <c r="G12" s="82"/>
      <c r="H12" s="83">
        <v>1</v>
      </c>
      <c r="I12" s="84"/>
      <c r="J12" s="85">
        <v>1.4</v>
      </c>
      <c r="K12" s="85">
        <v>1.68</v>
      </c>
      <c r="L12" s="85">
        <v>2.23</v>
      </c>
      <c r="M12" s="86">
        <v>2.57</v>
      </c>
      <c r="N12" s="87">
        <v>3</v>
      </c>
      <c r="O12" s="66">
        <f>SUM(N12*$E12*$F12*$H12*$J12*$O$9)</f>
        <v>61430.291999999994</v>
      </c>
      <c r="P12" s="88"/>
      <c r="Q12" s="66">
        <f t="shared" ref="Q12:Q17" si="2">SUM(P12*$E12*$F12*$H12*$J12*$Q$9)</f>
        <v>0</v>
      </c>
      <c r="R12" s="66"/>
      <c r="S12" s="66">
        <f t="shared" ref="S12:S17" si="3">SUM(R12*$E12*$F12*$H12*$J12*$S$9)</f>
        <v>0</v>
      </c>
      <c r="T12" s="88"/>
      <c r="U12" s="66">
        <f t="shared" ref="U12:U17" si="4">SUM(T12*$E12*$F12*$H12*$J12*$U$9)</f>
        <v>0</v>
      </c>
      <c r="V12" s="88">
        <v>0</v>
      </c>
      <c r="W12" s="66">
        <f t="shared" ref="W12:W17" si="5">SUM(V12*$E12*$F12*$H12*$J12*$W$9)</f>
        <v>0</v>
      </c>
      <c r="X12" s="66"/>
      <c r="Y12" s="66">
        <f>SUM(X12*$E12*$F12*$H12*$J12*$Y$9)</f>
        <v>0</v>
      </c>
      <c r="Z12" s="88">
        <v>0</v>
      </c>
      <c r="AA12" s="66">
        <f t="shared" ref="AA12:AA17" si="6">SUM(Z12*$E12*$F12*$H12*$J12*$AA$9)</f>
        <v>0</v>
      </c>
      <c r="AB12" s="66">
        <v>0</v>
      </c>
      <c r="AC12" s="66">
        <f t="shared" ref="AC12:AC17" si="7">SUM(AB12*$E12*$F12*$H12*$J12*$AC$9)</f>
        <v>0</v>
      </c>
      <c r="AD12" s="66">
        <v>0</v>
      </c>
      <c r="AE12" s="66">
        <f t="shared" ref="AE12:AE17" si="8">SUM(AD12*$E12*$F12*$H12*$K12*$AE$9)</f>
        <v>0</v>
      </c>
      <c r="AF12" s="66">
        <v>111</v>
      </c>
      <c r="AG12" s="66">
        <f t="shared" ref="AG12:AG17" si="9">SUM(AF12*$E12*$F12*$H12*$K12*$AG$9)</f>
        <v>2727504.9647999997</v>
      </c>
      <c r="AH12" s="66"/>
      <c r="AI12" s="66">
        <f t="shared" ref="AI12:AI17" si="10">SUM(AH12*$E12*$F12*$H12*$J12*$AI$9)</f>
        <v>0</v>
      </c>
      <c r="AJ12" s="88"/>
      <c r="AK12" s="66">
        <f t="shared" ref="AK12:AK17" si="11">SUM(AJ12*$E12*$F12*$H12*$J12*$AK$9)</f>
        <v>0</v>
      </c>
      <c r="AL12" s="88"/>
      <c r="AM12" s="66"/>
      <c r="AN12" s="88"/>
      <c r="AO12" s="66">
        <f t="shared" ref="AO12:AO17" si="12">SUM(AN12*$E12*$F12*$H12*$J12*$AO$9)</f>
        <v>0</v>
      </c>
      <c r="AP12" s="88"/>
      <c r="AQ12" s="66">
        <f t="shared" ref="AQ12:AQ17" si="13">SUM(AP12*$E12*$F12*$H12*$J12*$AQ$9)</f>
        <v>0</v>
      </c>
      <c r="AR12" s="66">
        <v>39</v>
      </c>
      <c r="AS12" s="66">
        <f t="shared" ref="AS12:AS17" si="14">SUM(AR12*$E12*$F12*$H12*$J12*$AS$9)</f>
        <v>798593.79599999997</v>
      </c>
      <c r="AT12" s="66"/>
      <c r="AU12" s="66">
        <f t="shared" ref="AU12:AU17" si="15">SUM(AT12*$E12*$F12*$H12*$J12*$AU$9)</f>
        <v>0</v>
      </c>
      <c r="AV12" s="88"/>
      <c r="AW12" s="66">
        <f t="shared" ref="AW12:AW17" si="16">SUM(AV12*$E12*$F12*$H12*$J12*$AW$9)</f>
        <v>0</v>
      </c>
      <c r="AX12" s="88"/>
      <c r="AY12" s="66">
        <f t="shared" ref="AY12:AY17" si="17">SUM(AX12*$E12*$F12*$H12*$J12*$AY$9)</f>
        <v>0</v>
      </c>
      <c r="AZ12" s="66">
        <v>26</v>
      </c>
      <c r="BA12" s="66">
        <f t="shared" ref="BA12:BA17" si="18">SUM(AZ12*$E12*$F12*$H12*$J12*$BA$9)</f>
        <v>532395.86399999994</v>
      </c>
      <c r="BB12" s="89">
        <v>56</v>
      </c>
      <c r="BC12" s="66">
        <f t="shared" ref="BC12:BC17" si="19">SUM(BB12*$E12*$F12*$H12*$K12*$BC$9)</f>
        <v>1376038.5407999998</v>
      </c>
      <c r="BD12" s="88"/>
      <c r="BE12" s="66">
        <f t="shared" ref="BE12:BE17" si="20">SUM(BD12*$E12*$F12*$H12*$K12*$BE$9)</f>
        <v>0</v>
      </c>
      <c r="BF12" s="66"/>
      <c r="BG12" s="66">
        <f t="shared" ref="BG12:BG17" si="21">SUM(BF12*$E12*$F12*$H12*$K12*$BG$9)</f>
        <v>0</v>
      </c>
      <c r="BH12" s="88"/>
      <c r="BI12" s="66">
        <f t="shared" ref="BI12:BI17" si="22">SUM(BH12*$E12*$F12*$H12*$K12*$BI$9)</f>
        <v>0</v>
      </c>
      <c r="BJ12" s="66">
        <v>82</v>
      </c>
      <c r="BK12" s="66">
        <f t="shared" ref="BK12:BK17" si="23">SUM(BJ12*$E12*$F12*$H12*$K12*$BK$9)</f>
        <v>2014913.5775999997</v>
      </c>
      <c r="BL12" s="90"/>
      <c r="BM12" s="66"/>
      <c r="BN12" s="66">
        <v>20</v>
      </c>
      <c r="BO12" s="66">
        <f t="shared" ref="BO12:BO17" si="24">SUM(BN12*$E12*$F12*$H12*$K12*$BO$9)</f>
        <v>491442.33600000001</v>
      </c>
      <c r="BP12" s="88"/>
      <c r="BQ12" s="66">
        <f t="shared" ref="BQ12:BQ17" si="25">SUM(BP12*$E12*$F12*$H12*$K12*$BQ$9)</f>
        <v>0</v>
      </c>
      <c r="BR12" s="66">
        <v>9</v>
      </c>
      <c r="BS12" s="66">
        <f t="shared" ref="BS12:BS17" si="26">SUM(BR12*$E12*$F12*$H12*$K12*$BS$9)</f>
        <v>221149.05119999999</v>
      </c>
      <c r="BT12" s="88"/>
      <c r="BU12" s="66">
        <f t="shared" ref="BU12:BU17" si="27">SUM(BT12*$E12*$F12*$H12*$K12*$BU$9)</f>
        <v>0</v>
      </c>
      <c r="BV12" s="66">
        <v>2</v>
      </c>
      <c r="BW12" s="66">
        <f t="shared" ref="BW12:BW17" si="28">SUM(BV12*$E12*$F12*$H12*$K12*$BW$9)</f>
        <v>49144.233599999992</v>
      </c>
      <c r="BX12" s="88"/>
      <c r="BY12" s="66">
        <f>(BX12*$E12*$F12*$H12*$K12*BY$9)</f>
        <v>0</v>
      </c>
      <c r="BZ12" s="66"/>
      <c r="CA12" s="66">
        <f>(BZ12*$E12*$F12*$H12*$K12*CA$9)</f>
        <v>0</v>
      </c>
      <c r="CB12" s="88"/>
      <c r="CC12" s="66">
        <f>(CB12*$E12*$F12*$H12*$L12*CC$9)</f>
        <v>0</v>
      </c>
      <c r="CD12" s="91"/>
      <c r="CE12" s="66">
        <f>(CD12*$E12*$F12*$H12*$M12*CE$9)</f>
        <v>0</v>
      </c>
      <c r="CF12" s="66"/>
      <c r="CG12" s="66">
        <f>(CF12*$E12*$F12*$H12*$K12*CG$9)</f>
        <v>0</v>
      </c>
      <c r="CH12" s="66"/>
      <c r="CI12" s="66">
        <f>(CH12*$E12*$F12*$H12*$J12*CI$9)</f>
        <v>0</v>
      </c>
      <c r="CJ12" s="92"/>
      <c r="CK12" s="92"/>
      <c r="CL12" s="93">
        <f t="shared" ref="CL12:CL21" si="29">SUM(P12+N12+R12+T12+Z12+X12+V12+AD12+AB12+AF12+BB12+BF12+AH12+AP12+AR12+BP12+BR12+BN12+BT12+BV12+BJ12+AJ12+AL12+AN12+BD12+BH12+AT12+AV12+AX12+AZ12+BL12+BX12+BZ12+CB12+CD12+CF12+CH12)</f>
        <v>348</v>
      </c>
      <c r="CM12" s="93">
        <f t="shared" ref="CM12:CM21" si="30">SUM(Q12+O12+S12+U12+AA12+Y12+W12+AE12+AC12+AG12+BC12+BG12+AI12+AQ12+AS12+BQ12+BS12+BO12+BU12+BW12+BK12+AK12+AM12+AO12+BE12+BI12+AU12+AW12+AY12+BA12+BM12+BY12+CA12+CC12+CE12+CG12+CI12)</f>
        <v>8272612.6559999986</v>
      </c>
      <c r="CN12" s="66">
        <f>[3]ДС!EP13</f>
        <v>3120</v>
      </c>
      <c r="CO12" s="67">
        <f>[3]ДС!EQ13</f>
        <v>65402784.215999998</v>
      </c>
      <c r="CP12" s="94">
        <f t="shared" ref="CP12:CQ21" si="31">CL12+CN12</f>
        <v>3468</v>
      </c>
      <c r="CQ12" s="94">
        <f t="shared" si="31"/>
        <v>73675396.871999994</v>
      </c>
      <c r="CR12" s="3"/>
    </row>
    <row r="13" spans="1:96" s="1" customFormat="1" ht="18.75" customHeight="1" x14ac:dyDescent="0.25">
      <c r="A13" s="77"/>
      <c r="B13" s="77">
        <v>2</v>
      </c>
      <c r="C13" s="78" t="s">
        <v>69</v>
      </c>
      <c r="D13" s="79" t="s">
        <v>70</v>
      </c>
      <c r="E13" s="80">
        <v>17622</v>
      </c>
      <c r="F13" s="81">
        <v>0.66</v>
      </c>
      <c r="G13" s="82"/>
      <c r="H13" s="83">
        <v>1</v>
      </c>
      <c r="I13" s="84"/>
      <c r="J13" s="85">
        <v>1.4</v>
      </c>
      <c r="K13" s="85">
        <v>1.68</v>
      </c>
      <c r="L13" s="85">
        <v>2.23</v>
      </c>
      <c r="M13" s="86">
        <v>2.57</v>
      </c>
      <c r="N13" s="87">
        <v>5</v>
      </c>
      <c r="O13" s="66">
        <f t="shared" ref="O13:O17" si="32">SUM(N13*$E13*$F13*$H13*$J13*$O$9)</f>
        <v>81413.64</v>
      </c>
      <c r="P13" s="88"/>
      <c r="Q13" s="66">
        <f t="shared" si="2"/>
        <v>0</v>
      </c>
      <c r="R13" s="66"/>
      <c r="S13" s="66">
        <f t="shared" si="3"/>
        <v>0</v>
      </c>
      <c r="T13" s="88"/>
      <c r="U13" s="66">
        <f t="shared" si="4"/>
        <v>0</v>
      </c>
      <c r="V13" s="88">
        <v>0</v>
      </c>
      <c r="W13" s="66">
        <f t="shared" si="5"/>
        <v>0</v>
      </c>
      <c r="X13" s="66"/>
      <c r="Y13" s="66"/>
      <c r="Z13" s="88">
        <v>0</v>
      </c>
      <c r="AA13" s="66">
        <f t="shared" si="6"/>
        <v>0</v>
      </c>
      <c r="AB13" s="66">
        <v>8</v>
      </c>
      <c r="AC13" s="66">
        <f t="shared" si="7"/>
        <v>130261.82399999999</v>
      </c>
      <c r="AD13" s="66">
        <v>0</v>
      </c>
      <c r="AE13" s="66">
        <f t="shared" si="8"/>
        <v>0</v>
      </c>
      <c r="AF13" s="66">
        <v>29</v>
      </c>
      <c r="AG13" s="66">
        <f t="shared" si="9"/>
        <v>566638.93440000003</v>
      </c>
      <c r="AH13" s="66"/>
      <c r="AI13" s="66">
        <f t="shared" si="10"/>
        <v>0</v>
      </c>
      <c r="AJ13" s="88"/>
      <c r="AK13" s="66">
        <f t="shared" si="11"/>
        <v>0</v>
      </c>
      <c r="AL13" s="88"/>
      <c r="AM13" s="66"/>
      <c r="AN13" s="88"/>
      <c r="AO13" s="66">
        <f t="shared" si="12"/>
        <v>0</v>
      </c>
      <c r="AP13" s="88"/>
      <c r="AQ13" s="66">
        <f t="shared" si="13"/>
        <v>0</v>
      </c>
      <c r="AR13" s="66">
        <v>10</v>
      </c>
      <c r="AS13" s="66">
        <f t="shared" si="14"/>
        <v>162827.28</v>
      </c>
      <c r="AT13" s="66"/>
      <c r="AU13" s="66">
        <f t="shared" si="15"/>
        <v>0</v>
      </c>
      <c r="AV13" s="88"/>
      <c r="AW13" s="66">
        <f t="shared" si="16"/>
        <v>0</v>
      </c>
      <c r="AX13" s="88"/>
      <c r="AY13" s="66">
        <f t="shared" si="17"/>
        <v>0</v>
      </c>
      <c r="AZ13" s="66">
        <v>37</v>
      </c>
      <c r="BA13" s="66">
        <f t="shared" si="18"/>
        <v>602460.93599999999</v>
      </c>
      <c r="BB13" s="89">
        <v>32</v>
      </c>
      <c r="BC13" s="66">
        <f t="shared" si="19"/>
        <v>625256.75520000001</v>
      </c>
      <c r="BD13" s="88"/>
      <c r="BE13" s="66">
        <f t="shared" si="20"/>
        <v>0</v>
      </c>
      <c r="BF13" s="66"/>
      <c r="BG13" s="66">
        <f t="shared" si="21"/>
        <v>0</v>
      </c>
      <c r="BH13" s="88"/>
      <c r="BI13" s="66">
        <f t="shared" si="22"/>
        <v>0</v>
      </c>
      <c r="BJ13" s="66">
        <v>46</v>
      </c>
      <c r="BK13" s="66">
        <f t="shared" si="23"/>
        <v>898806.58559999999</v>
      </c>
      <c r="BL13" s="90"/>
      <c r="BM13" s="66"/>
      <c r="BN13" s="66">
        <v>115</v>
      </c>
      <c r="BO13" s="66">
        <f t="shared" si="24"/>
        <v>2247016.4640000002</v>
      </c>
      <c r="BP13" s="88"/>
      <c r="BQ13" s="66">
        <f t="shared" si="25"/>
        <v>0</v>
      </c>
      <c r="BR13" s="66">
        <v>28</v>
      </c>
      <c r="BS13" s="66">
        <f t="shared" si="26"/>
        <v>547099.66079999995</v>
      </c>
      <c r="BT13" s="88"/>
      <c r="BU13" s="66">
        <f t="shared" si="27"/>
        <v>0</v>
      </c>
      <c r="BV13" s="66">
        <v>20</v>
      </c>
      <c r="BW13" s="66">
        <f t="shared" si="28"/>
        <v>390785.47200000001</v>
      </c>
      <c r="BX13" s="88"/>
      <c r="BY13" s="66">
        <f t="shared" ref="BY13:BY17" si="33">(BX13*$E13*$F13*$H13*$K13*BY$9)</f>
        <v>0</v>
      </c>
      <c r="BZ13" s="66"/>
      <c r="CA13" s="66">
        <f t="shared" ref="CA13:CA17" si="34">(BZ13*$E13*$F13*$H13*$K13*CA$9)</f>
        <v>0</v>
      </c>
      <c r="CB13" s="88"/>
      <c r="CC13" s="66">
        <f t="shared" ref="CC13:CC17" si="35">(CB13*$E13*$F13*$H13*$L13*CC$9)</f>
        <v>0</v>
      </c>
      <c r="CD13" s="91"/>
      <c r="CE13" s="66">
        <f t="shared" ref="CE13:CE17" si="36">(CD13*$E13*$F13*$H13*$M13*CE$9)</f>
        <v>0</v>
      </c>
      <c r="CF13" s="66"/>
      <c r="CG13" s="66">
        <f t="shared" ref="CG13:CG17" si="37">(CF13*$E13*$F13*$H13*$K13*CG$9)</f>
        <v>0</v>
      </c>
      <c r="CH13" s="66"/>
      <c r="CI13" s="66">
        <f t="shared" ref="CI13:CI17" si="38">(CH13*$E13*$F13*$H13*$J13*CI$9)</f>
        <v>0</v>
      </c>
      <c r="CJ13" s="92"/>
      <c r="CK13" s="92"/>
      <c r="CL13" s="93">
        <f t="shared" si="29"/>
        <v>330</v>
      </c>
      <c r="CM13" s="93">
        <f t="shared" si="30"/>
        <v>6252567.5519999992</v>
      </c>
      <c r="CN13" s="66">
        <f>[3]ДС!EP14</f>
        <v>661</v>
      </c>
      <c r="CO13" s="67">
        <f>[3]ДС!EQ14</f>
        <v>10762883.208000001</v>
      </c>
      <c r="CP13" s="94">
        <f t="shared" si="31"/>
        <v>991</v>
      </c>
      <c r="CQ13" s="94">
        <f t="shared" si="31"/>
        <v>17015450.759999998</v>
      </c>
      <c r="CR13" s="3"/>
    </row>
    <row r="14" spans="1:96" s="1" customFormat="1" ht="30" customHeight="1" x14ac:dyDescent="0.25">
      <c r="A14" s="77"/>
      <c r="B14" s="77">
        <v>3</v>
      </c>
      <c r="C14" s="78" t="s">
        <v>71</v>
      </c>
      <c r="D14" s="79" t="s">
        <v>72</v>
      </c>
      <c r="E14" s="80">
        <v>17622</v>
      </c>
      <c r="F14" s="85">
        <v>0.71</v>
      </c>
      <c r="G14" s="82"/>
      <c r="H14" s="83">
        <v>1</v>
      </c>
      <c r="I14" s="84"/>
      <c r="J14" s="85">
        <v>1.4</v>
      </c>
      <c r="K14" s="85">
        <v>1.68</v>
      </c>
      <c r="L14" s="85">
        <v>2.23</v>
      </c>
      <c r="M14" s="86">
        <v>2.57</v>
      </c>
      <c r="N14" s="87">
        <v>60</v>
      </c>
      <c r="O14" s="66">
        <f t="shared" si="32"/>
        <v>1050976.0799999998</v>
      </c>
      <c r="P14" s="88">
        <v>0</v>
      </c>
      <c r="Q14" s="66">
        <f t="shared" si="2"/>
        <v>0</v>
      </c>
      <c r="R14" s="66">
        <v>0</v>
      </c>
      <c r="S14" s="66">
        <f t="shared" si="3"/>
        <v>0</v>
      </c>
      <c r="T14" s="88">
        <v>0</v>
      </c>
      <c r="U14" s="66">
        <f t="shared" si="4"/>
        <v>0</v>
      </c>
      <c r="V14" s="88">
        <v>0</v>
      </c>
      <c r="W14" s="66">
        <f t="shared" si="5"/>
        <v>0</v>
      </c>
      <c r="X14" s="88"/>
      <c r="Y14" s="66"/>
      <c r="Z14" s="88">
        <v>0</v>
      </c>
      <c r="AA14" s="66">
        <f t="shared" si="6"/>
        <v>0</v>
      </c>
      <c r="AB14" s="66">
        <v>5</v>
      </c>
      <c r="AC14" s="66">
        <f t="shared" si="7"/>
        <v>87581.34</v>
      </c>
      <c r="AD14" s="66">
        <v>0</v>
      </c>
      <c r="AE14" s="66">
        <f t="shared" si="8"/>
        <v>0</v>
      </c>
      <c r="AF14" s="66"/>
      <c r="AG14" s="66">
        <f t="shared" si="9"/>
        <v>0</v>
      </c>
      <c r="AH14" s="66"/>
      <c r="AI14" s="66">
        <f t="shared" si="10"/>
        <v>0</v>
      </c>
      <c r="AJ14" s="88">
        <v>0</v>
      </c>
      <c r="AK14" s="66">
        <f t="shared" si="11"/>
        <v>0</v>
      </c>
      <c r="AL14" s="88"/>
      <c r="AM14" s="66"/>
      <c r="AN14" s="88"/>
      <c r="AO14" s="66">
        <f t="shared" si="12"/>
        <v>0</v>
      </c>
      <c r="AP14" s="88"/>
      <c r="AQ14" s="66">
        <f t="shared" si="13"/>
        <v>0</v>
      </c>
      <c r="AR14" s="66">
        <v>35</v>
      </c>
      <c r="AS14" s="66">
        <f t="shared" si="14"/>
        <v>613069.37999999989</v>
      </c>
      <c r="AT14" s="88">
        <v>0</v>
      </c>
      <c r="AU14" s="66">
        <f t="shared" si="15"/>
        <v>0</v>
      </c>
      <c r="AV14" s="88">
        <v>0</v>
      </c>
      <c r="AW14" s="66">
        <f t="shared" si="16"/>
        <v>0</v>
      </c>
      <c r="AX14" s="88"/>
      <c r="AY14" s="66">
        <f t="shared" si="17"/>
        <v>0</v>
      </c>
      <c r="AZ14" s="88">
        <v>0</v>
      </c>
      <c r="BA14" s="66">
        <f t="shared" si="18"/>
        <v>0</v>
      </c>
      <c r="BB14" s="89">
        <v>10</v>
      </c>
      <c r="BC14" s="66">
        <f t="shared" si="19"/>
        <v>210195.21599999999</v>
      </c>
      <c r="BD14" s="88">
        <v>0</v>
      </c>
      <c r="BE14" s="66">
        <f t="shared" si="20"/>
        <v>0</v>
      </c>
      <c r="BF14" s="66">
        <v>0</v>
      </c>
      <c r="BG14" s="66">
        <f t="shared" si="21"/>
        <v>0</v>
      </c>
      <c r="BH14" s="88">
        <v>0</v>
      </c>
      <c r="BI14" s="66">
        <f t="shared" si="22"/>
        <v>0</v>
      </c>
      <c r="BJ14" s="66">
        <v>12</v>
      </c>
      <c r="BK14" s="66">
        <f t="shared" si="23"/>
        <v>252234.2592</v>
      </c>
      <c r="BL14" s="90"/>
      <c r="BM14" s="66"/>
      <c r="BN14" s="66">
        <v>0</v>
      </c>
      <c r="BO14" s="66">
        <f t="shared" si="24"/>
        <v>0</v>
      </c>
      <c r="BP14" s="88">
        <v>0</v>
      </c>
      <c r="BQ14" s="66">
        <f t="shared" si="25"/>
        <v>0</v>
      </c>
      <c r="BR14" s="66">
        <v>0</v>
      </c>
      <c r="BS14" s="66">
        <f t="shared" si="26"/>
        <v>0</v>
      </c>
      <c r="BT14" s="88"/>
      <c r="BU14" s="66">
        <f t="shared" si="27"/>
        <v>0</v>
      </c>
      <c r="BV14" s="66">
        <v>6</v>
      </c>
      <c r="BW14" s="66">
        <f t="shared" si="28"/>
        <v>126117.1296</v>
      </c>
      <c r="BX14" s="88"/>
      <c r="BY14" s="66">
        <f t="shared" si="33"/>
        <v>0</v>
      </c>
      <c r="BZ14" s="66"/>
      <c r="CA14" s="66">
        <f t="shared" si="34"/>
        <v>0</v>
      </c>
      <c r="CB14" s="88">
        <v>0</v>
      </c>
      <c r="CC14" s="66">
        <f t="shared" si="35"/>
        <v>0</v>
      </c>
      <c r="CD14" s="91"/>
      <c r="CE14" s="66">
        <f t="shared" si="36"/>
        <v>0</v>
      </c>
      <c r="CF14" s="66"/>
      <c r="CG14" s="66">
        <f t="shared" si="37"/>
        <v>0</v>
      </c>
      <c r="CH14" s="66"/>
      <c r="CI14" s="66">
        <f t="shared" si="38"/>
        <v>0</v>
      </c>
      <c r="CJ14" s="92"/>
      <c r="CK14" s="92"/>
      <c r="CL14" s="93">
        <f t="shared" si="29"/>
        <v>128</v>
      </c>
      <c r="CM14" s="93">
        <f t="shared" si="30"/>
        <v>2340173.4048000001</v>
      </c>
      <c r="CN14" s="66">
        <f>[3]ДС!EP15</f>
        <v>718</v>
      </c>
      <c r="CO14" s="67">
        <f>[3]ДС!EQ15</f>
        <v>12576680.424000001</v>
      </c>
      <c r="CP14" s="94">
        <f t="shared" si="31"/>
        <v>846</v>
      </c>
      <c r="CQ14" s="94">
        <f t="shared" si="31"/>
        <v>14916853.8288</v>
      </c>
      <c r="CR14" s="3"/>
    </row>
    <row r="15" spans="1:96" s="1" customFormat="1" ht="30" customHeight="1" x14ac:dyDescent="0.25">
      <c r="A15" s="77"/>
      <c r="B15" s="77">
        <v>4</v>
      </c>
      <c r="C15" s="78" t="s">
        <v>73</v>
      </c>
      <c r="D15" s="79" t="s">
        <v>74</v>
      </c>
      <c r="E15" s="80">
        <v>17622</v>
      </c>
      <c r="F15" s="85">
        <v>1.06</v>
      </c>
      <c r="G15" s="82"/>
      <c r="H15" s="83">
        <v>1</v>
      </c>
      <c r="I15" s="84"/>
      <c r="J15" s="85">
        <v>1.4</v>
      </c>
      <c r="K15" s="85">
        <v>1.68</v>
      </c>
      <c r="L15" s="85">
        <v>2.23</v>
      </c>
      <c r="M15" s="86">
        <v>2.57</v>
      </c>
      <c r="N15" s="87">
        <v>20</v>
      </c>
      <c r="O15" s="66">
        <f t="shared" si="32"/>
        <v>523020.96</v>
      </c>
      <c r="P15" s="88">
        <v>0</v>
      </c>
      <c r="Q15" s="66">
        <f t="shared" si="2"/>
        <v>0</v>
      </c>
      <c r="R15" s="66">
        <v>0</v>
      </c>
      <c r="S15" s="66">
        <f t="shared" si="3"/>
        <v>0</v>
      </c>
      <c r="T15" s="88">
        <v>0</v>
      </c>
      <c r="U15" s="66">
        <f t="shared" si="4"/>
        <v>0</v>
      </c>
      <c r="V15" s="88">
        <v>0</v>
      </c>
      <c r="W15" s="66">
        <f t="shared" si="5"/>
        <v>0</v>
      </c>
      <c r="X15" s="88"/>
      <c r="Y15" s="66"/>
      <c r="Z15" s="88">
        <v>0</v>
      </c>
      <c r="AA15" s="66">
        <f t="shared" si="6"/>
        <v>0</v>
      </c>
      <c r="AB15" s="66">
        <v>7</v>
      </c>
      <c r="AC15" s="66">
        <f t="shared" si="7"/>
        <v>183057.33600000001</v>
      </c>
      <c r="AD15" s="66">
        <v>0</v>
      </c>
      <c r="AE15" s="66">
        <f t="shared" si="8"/>
        <v>0</v>
      </c>
      <c r="AF15" s="66"/>
      <c r="AG15" s="66">
        <f t="shared" si="9"/>
        <v>0</v>
      </c>
      <c r="AH15" s="66"/>
      <c r="AI15" s="66">
        <f t="shared" si="10"/>
        <v>0</v>
      </c>
      <c r="AJ15" s="88">
        <v>0</v>
      </c>
      <c r="AK15" s="66">
        <f t="shared" si="11"/>
        <v>0</v>
      </c>
      <c r="AL15" s="88"/>
      <c r="AM15" s="66"/>
      <c r="AN15" s="88"/>
      <c r="AO15" s="66">
        <f t="shared" si="12"/>
        <v>0</v>
      </c>
      <c r="AP15" s="88"/>
      <c r="AQ15" s="66">
        <f t="shared" si="13"/>
        <v>0</v>
      </c>
      <c r="AR15" s="66">
        <v>116</v>
      </c>
      <c r="AS15" s="66">
        <f t="shared" si="14"/>
        <v>3033521.568</v>
      </c>
      <c r="AT15" s="88">
        <v>0</v>
      </c>
      <c r="AU15" s="66">
        <f t="shared" si="15"/>
        <v>0</v>
      </c>
      <c r="AV15" s="88">
        <v>0</v>
      </c>
      <c r="AW15" s="66">
        <f t="shared" si="16"/>
        <v>0</v>
      </c>
      <c r="AX15" s="88"/>
      <c r="AY15" s="66">
        <f t="shared" si="17"/>
        <v>0</v>
      </c>
      <c r="AZ15" s="88">
        <v>0</v>
      </c>
      <c r="BA15" s="66">
        <f t="shared" si="18"/>
        <v>0</v>
      </c>
      <c r="BB15" s="89">
        <v>10</v>
      </c>
      <c r="BC15" s="66">
        <f t="shared" si="19"/>
        <v>313812.576</v>
      </c>
      <c r="BD15" s="88">
        <v>0</v>
      </c>
      <c r="BE15" s="66">
        <f t="shared" si="20"/>
        <v>0</v>
      </c>
      <c r="BF15" s="66">
        <v>0</v>
      </c>
      <c r="BG15" s="66">
        <f t="shared" si="21"/>
        <v>0</v>
      </c>
      <c r="BH15" s="88">
        <v>0</v>
      </c>
      <c r="BI15" s="66">
        <f t="shared" si="22"/>
        <v>0</v>
      </c>
      <c r="BJ15" s="66">
        <v>0</v>
      </c>
      <c r="BK15" s="66">
        <f t="shared" si="23"/>
        <v>0</v>
      </c>
      <c r="BL15" s="90"/>
      <c r="BM15" s="66"/>
      <c r="BN15" s="88">
        <v>0</v>
      </c>
      <c r="BO15" s="66">
        <f t="shared" si="24"/>
        <v>0</v>
      </c>
      <c r="BP15" s="88">
        <v>0</v>
      </c>
      <c r="BQ15" s="66">
        <f t="shared" si="25"/>
        <v>0</v>
      </c>
      <c r="BR15" s="66">
        <v>0</v>
      </c>
      <c r="BS15" s="66">
        <f t="shared" si="26"/>
        <v>0</v>
      </c>
      <c r="BT15" s="88"/>
      <c r="BU15" s="66">
        <f t="shared" si="27"/>
        <v>0</v>
      </c>
      <c r="BV15" s="88">
        <v>0</v>
      </c>
      <c r="BW15" s="66">
        <f t="shared" si="28"/>
        <v>0</v>
      </c>
      <c r="BX15" s="88"/>
      <c r="BY15" s="66">
        <f t="shared" si="33"/>
        <v>0</v>
      </c>
      <c r="BZ15" s="66"/>
      <c r="CA15" s="66">
        <f t="shared" si="34"/>
        <v>0</v>
      </c>
      <c r="CB15" s="88">
        <v>0</v>
      </c>
      <c r="CC15" s="66">
        <f t="shared" si="35"/>
        <v>0</v>
      </c>
      <c r="CD15" s="88"/>
      <c r="CE15" s="66">
        <f t="shared" si="36"/>
        <v>0</v>
      </c>
      <c r="CF15" s="66"/>
      <c r="CG15" s="66">
        <f t="shared" si="37"/>
        <v>0</v>
      </c>
      <c r="CH15" s="66"/>
      <c r="CI15" s="66">
        <f t="shared" si="38"/>
        <v>0</v>
      </c>
      <c r="CJ15" s="92"/>
      <c r="CK15" s="92"/>
      <c r="CL15" s="93">
        <f t="shared" si="29"/>
        <v>153</v>
      </c>
      <c r="CM15" s="93">
        <f t="shared" si="30"/>
        <v>4053412.44</v>
      </c>
      <c r="CN15" s="66">
        <f>[3]ДС!EP16</f>
        <v>554</v>
      </c>
      <c r="CO15" s="67">
        <f>[3]ДС!EQ16</f>
        <v>14487680.592</v>
      </c>
      <c r="CP15" s="94">
        <f t="shared" si="31"/>
        <v>707</v>
      </c>
      <c r="CQ15" s="94">
        <f t="shared" si="31"/>
        <v>18541093.032000002</v>
      </c>
      <c r="CR15" s="3"/>
    </row>
    <row r="16" spans="1:96" s="1" customFormat="1" ht="30" customHeight="1" x14ac:dyDescent="0.25">
      <c r="A16" s="77"/>
      <c r="B16" s="77">
        <v>5</v>
      </c>
      <c r="C16" s="78" t="s">
        <v>75</v>
      </c>
      <c r="D16" s="79" t="s">
        <v>76</v>
      </c>
      <c r="E16" s="80">
        <v>17622</v>
      </c>
      <c r="F16" s="85">
        <v>0.33</v>
      </c>
      <c r="G16" s="82"/>
      <c r="H16" s="83">
        <v>1</v>
      </c>
      <c r="I16" s="84"/>
      <c r="J16" s="85">
        <v>1.4</v>
      </c>
      <c r="K16" s="85">
        <v>1.68</v>
      </c>
      <c r="L16" s="85">
        <v>2.23</v>
      </c>
      <c r="M16" s="86">
        <v>2.57</v>
      </c>
      <c r="N16" s="95">
        <v>0</v>
      </c>
      <c r="O16" s="66">
        <f t="shared" si="32"/>
        <v>0</v>
      </c>
      <c r="P16" s="95"/>
      <c r="Q16" s="66">
        <f t="shared" si="2"/>
        <v>0</v>
      </c>
      <c r="R16" s="87"/>
      <c r="S16" s="66">
        <f t="shared" si="3"/>
        <v>0</v>
      </c>
      <c r="T16" s="95"/>
      <c r="U16" s="66">
        <f t="shared" si="4"/>
        <v>0</v>
      </c>
      <c r="V16" s="95">
        <v>0</v>
      </c>
      <c r="W16" s="66">
        <f t="shared" si="5"/>
        <v>0</v>
      </c>
      <c r="X16" s="95"/>
      <c r="Y16" s="66"/>
      <c r="Z16" s="95"/>
      <c r="AA16" s="66">
        <f t="shared" si="6"/>
        <v>0</v>
      </c>
      <c r="AB16" s="87">
        <v>28</v>
      </c>
      <c r="AC16" s="66">
        <f t="shared" si="7"/>
        <v>227958.19199999998</v>
      </c>
      <c r="AD16" s="87"/>
      <c r="AE16" s="66">
        <f t="shared" si="8"/>
        <v>0</v>
      </c>
      <c r="AF16" s="87"/>
      <c r="AG16" s="66">
        <f t="shared" si="9"/>
        <v>0</v>
      </c>
      <c r="AH16" s="87">
        <v>155</v>
      </c>
      <c r="AI16" s="66">
        <f t="shared" si="10"/>
        <v>1261911.42</v>
      </c>
      <c r="AJ16" s="95"/>
      <c r="AK16" s="66">
        <f t="shared" si="11"/>
        <v>0</v>
      </c>
      <c r="AL16" s="95"/>
      <c r="AM16" s="66"/>
      <c r="AN16" s="95"/>
      <c r="AO16" s="66">
        <f t="shared" si="12"/>
        <v>0</v>
      </c>
      <c r="AP16" s="95"/>
      <c r="AQ16" s="66">
        <f t="shared" si="13"/>
        <v>0</v>
      </c>
      <c r="AR16" s="87">
        <v>80</v>
      </c>
      <c r="AS16" s="66">
        <f t="shared" si="14"/>
        <v>651309.12</v>
      </c>
      <c r="AT16" s="95"/>
      <c r="AU16" s="66">
        <f t="shared" si="15"/>
        <v>0</v>
      </c>
      <c r="AV16" s="95"/>
      <c r="AW16" s="66">
        <f t="shared" si="16"/>
        <v>0</v>
      </c>
      <c r="AX16" s="95"/>
      <c r="AY16" s="66">
        <f t="shared" si="17"/>
        <v>0</v>
      </c>
      <c r="AZ16" s="95">
        <v>0</v>
      </c>
      <c r="BA16" s="66">
        <f t="shared" si="18"/>
        <v>0</v>
      </c>
      <c r="BB16" s="96">
        <v>0</v>
      </c>
      <c r="BC16" s="66">
        <f t="shared" si="19"/>
        <v>0</v>
      </c>
      <c r="BD16" s="95"/>
      <c r="BE16" s="66">
        <f t="shared" si="20"/>
        <v>0</v>
      </c>
      <c r="BF16" s="87"/>
      <c r="BG16" s="66">
        <f t="shared" si="21"/>
        <v>0</v>
      </c>
      <c r="BH16" s="95"/>
      <c r="BI16" s="66">
        <f t="shared" si="22"/>
        <v>0</v>
      </c>
      <c r="BJ16" s="87">
        <v>120</v>
      </c>
      <c r="BK16" s="66">
        <f t="shared" si="23"/>
        <v>1172356.416</v>
      </c>
      <c r="BL16" s="97"/>
      <c r="BM16" s="66"/>
      <c r="BN16" s="95">
        <v>0</v>
      </c>
      <c r="BO16" s="66">
        <f t="shared" si="24"/>
        <v>0</v>
      </c>
      <c r="BP16" s="95"/>
      <c r="BQ16" s="66">
        <f t="shared" si="25"/>
        <v>0</v>
      </c>
      <c r="BR16" s="87">
        <v>0</v>
      </c>
      <c r="BS16" s="66">
        <f t="shared" si="26"/>
        <v>0</v>
      </c>
      <c r="BT16" s="95"/>
      <c r="BU16" s="66">
        <f t="shared" si="27"/>
        <v>0</v>
      </c>
      <c r="BV16" s="95">
        <v>0</v>
      </c>
      <c r="BW16" s="66">
        <f t="shared" si="28"/>
        <v>0</v>
      </c>
      <c r="BX16" s="95"/>
      <c r="BY16" s="66">
        <f t="shared" si="33"/>
        <v>0</v>
      </c>
      <c r="BZ16" s="66"/>
      <c r="CA16" s="66">
        <f t="shared" si="34"/>
        <v>0</v>
      </c>
      <c r="CB16" s="95"/>
      <c r="CC16" s="66">
        <f t="shared" si="35"/>
        <v>0</v>
      </c>
      <c r="CD16" s="95"/>
      <c r="CE16" s="66">
        <f t="shared" si="36"/>
        <v>0</v>
      </c>
      <c r="CF16" s="66"/>
      <c r="CG16" s="66">
        <f t="shared" si="37"/>
        <v>0</v>
      </c>
      <c r="CH16" s="66"/>
      <c r="CI16" s="66">
        <f t="shared" si="38"/>
        <v>0</v>
      </c>
      <c r="CJ16" s="92"/>
      <c r="CK16" s="92"/>
      <c r="CL16" s="93">
        <f t="shared" si="29"/>
        <v>383</v>
      </c>
      <c r="CM16" s="93">
        <f t="shared" si="30"/>
        <v>3313535.148</v>
      </c>
      <c r="CN16" s="66">
        <f>[3]ДС!EP17</f>
        <v>0</v>
      </c>
      <c r="CO16" s="67">
        <f>[3]ДС!EQ17</f>
        <v>0</v>
      </c>
      <c r="CP16" s="94">
        <f t="shared" si="31"/>
        <v>383</v>
      </c>
      <c r="CQ16" s="94">
        <f t="shared" si="31"/>
        <v>3313535.148</v>
      </c>
      <c r="CR16" s="3"/>
    </row>
    <row r="17" spans="1:97" s="1" customFormat="1" ht="23.25" customHeight="1" x14ac:dyDescent="0.25">
      <c r="A17" s="77"/>
      <c r="B17" s="77">
        <v>6</v>
      </c>
      <c r="C17" s="78" t="s">
        <v>77</v>
      </c>
      <c r="D17" s="79" t="s">
        <v>78</v>
      </c>
      <c r="E17" s="80">
        <v>17622</v>
      </c>
      <c r="F17" s="85">
        <v>0.38</v>
      </c>
      <c r="G17" s="82"/>
      <c r="H17" s="83">
        <v>1</v>
      </c>
      <c r="I17" s="84"/>
      <c r="J17" s="85">
        <v>1.4</v>
      </c>
      <c r="K17" s="85">
        <v>1.68</v>
      </c>
      <c r="L17" s="85">
        <v>2.23</v>
      </c>
      <c r="M17" s="86">
        <v>2.57</v>
      </c>
      <c r="N17" s="95">
        <v>0</v>
      </c>
      <c r="O17" s="66">
        <f t="shared" si="32"/>
        <v>0</v>
      </c>
      <c r="P17" s="95"/>
      <c r="Q17" s="66">
        <f t="shared" si="2"/>
        <v>0</v>
      </c>
      <c r="R17" s="87"/>
      <c r="S17" s="66">
        <f t="shared" si="3"/>
        <v>0</v>
      </c>
      <c r="T17" s="95"/>
      <c r="U17" s="66">
        <f t="shared" si="4"/>
        <v>0</v>
      </c>
      <c r="V17" s="95">
        <v>0</v>
      </c>
      <c r="W17" s="66">
        <f t="shared" si="5"/>
        <v>0</v>
      </c>
      <c r="X17" s="95"/>
      <c r="Y17" s="66"/>
      <c r="Z17" s="95"/>
      <c r="AA17" s="66">
        <f t="shared" si="6"/>
        <v>0</v>
      </c>
      <c r="AB17" s="87">
        <v>0</v>
      </c>
      <c r="AC17" s="66">
        <f t="shared" si="7"/>
        <v>0</v>
      </c>
      <c r="AD17" s="87"/>
      <c r="AE17" s="66">
        <f t="shared" si="8"/>
        <v>0</v>
      </c>
      <c r="AF17" s="87"/>
      <c r="AG17" s="66">
        <f t="shared" si="9"/>
        <v>0</v>
      </c>
      <c r="AH17" s="87"/>
      <c r="AI17" s="66">
        <f t="shared" si="10"/>
        <v>0</v>
      </c>
      <c r="AJ17" s="95"/>
      <c r="AK17" s="66">
        <f t="shared" si="11"/>
        <v>0</v>
      </c>
      <c r="AL17" s="95"/>
      <c r="AM17" s="66"/>
      <c r="AN17" s="95"/>
      <c r="AO17" s="66">
        <f t="shared" si="12"/>
        <v>0</v>
      </c>
      <c r="AP17" s="95"/>
      <c r="AQ17" s="66">
        <f t="shared" si="13"/>
        <v>0</v>
      </c>
      <c r="AR17" s="87">
        <v>20</v>
      </c>
      <c r="AS17" s="66">
        <f t="shared" si="14"/>
        <v>187498.08000000002</v>
      </c>
      <c r="AT17" s="87"/>
      <c r="AU17" s="66">
        <f t="shared" si="15"/>
        <v>0</v>
      </c>
      <c r="AV17" s="95"/>
      <c r="AW17" s="66">
        <f t="shared" si="16"/>
        <v>0</v>
      </c>
      <c r="AX17" s="95"/>
      <c r="AY17" s="66">
        <f t="shared" si="17"/>
        <v>0</v>
      </c>
      <c r="AZ17" s="87">
        <v>29</v>
      </c>
      <c r="BA17" s="66">
        <f t="shared" si="18"/>
        <v>271872.21600000001</v>
      </c>
      <c r="BB17" s="96">
        <v>0</v>
      </c>
      <c r="BC17" s="66">
        <f t="shared" si="19"/>
        <v>0</v>
      </c>
      <c r="BD17" s="95"/>
      <c r="BE17" s="66">
        <f t="shared" si="20"/>
        <v>0</v>
      </c>
      <c r="BF17" s="87"/>
      <c r="BG17" s="66">
        <f t="shared" si="21"/>
        <v>0</v>
      </c>
      <c r="BH17" s="95"/>
      <c r="BI17" s="66">
        <f t="shared" si="22"/>
        <v>0</v>
      </c>
      <c r="BJ17" s="87">
        <v>0</v>
      </c>
      <c r="BK17" s="66">
        <f t="shared" si="23"/>
        <v>0</v>
      </c>
      <c r="BL17" s="97"/>
      <c r="BM17" s="66"/>
      <c r="BN17" s="87">
        <v>0</v>
      </c>
      <c r="BO17" s="66">
        <f t="shared" si="24"/>
        <v>0</v>
      </c>
      <c r="BP17" s="95"/>
      <c r="BQ17" s="66">
        <f t="shared" si="25"/>
        <v>0</v>
      </c>
      <c r="BR17" s="87">
        <v>0</v>
      </c>
      <c r="BS17" s="66">
        <f t="shared" si="26"/>
        <v>0</v>
      </c>
      <c r="BT17" s="95"/>
      <c r="BU17" s="66">
        <f t="shared" si="27"/>
        <v>0</v>
      </c>
      <c r="BV17" s="95">
        <v>0</v>
      </c>
      <c r="BW17" s="66">
        <f t="shared" si="28"/>
        <v>0</v>
      </c>
      <c r="BX17" s="95"/>
      <c r="BY17" s="66">
        <f t="shared" si="33"/>
        <v>0</v>
      </c>
      <c r="BZ17" s="66"/>
      <c r="CA17" s="66">
        <f t="shared" si="34"/>
        <v>0</v>
      </c>
      <c r="CB17" s="95"/>
      <c r="CC17" s="66">
        <f t="shared" si="35"/>
        <v>0</v>
      </c>
      <c r="CD17" s="95"/>
      <c r="CE17" s="66">
        <f t="shared" si="36"/>
        <v>0</v>
      </c>
      <c r="CF17" s="66"/>
      <c r="CG17" s="66">
        <f t="shared" si="37"/>
        <v>0</v>
      </c>
      <c r="CH17" s="66"/>
      <c r="CI17" s="66">
        <f t="shared" si="38"/>
        <v>0</v>
      </c>
      <c r="CJ17" s="92"/>
      <c r="CK17" s="92"/>
      <c r="CL17" s="93">
        <f t="shared" si="29"/>
        <v>49</v>
      </c>
      <c r="CM17" s="93">
        <f t="shared" si="30"/>
        <v>459370.29600000003</v>
      </c>
      <c r="CN17" s="66">
        <f>[3]ДС!EP18</f>
        <v>282</v>
      </c>
      <c r="CO17" s="67">
        <f>[3]ДС!EQ18</f>
        <v>2855595.7584000002</v>
      </c>
      <c r="CP17" s="94">
        <f t="shared" si="31"/>
        <v>331</v>
      </c>
      <c r="CQ17" s="94">
        <f t="shared" si="31"/>
        <v>3314966.0544000003</v>
      </c>
      <c r="CR17" s="3"/>
    </row>
    <row r="18" spans="1:97" s="111" customFormat="1" ht="30" customHeight="1" x14ac:dyDescent="0.25">
      <c r="A18" s="98"/>
      <c r="B18" s="77">
        <v>7</v>
      </c>
      <c r="C18" s="99" t="s">
        <v>79</v>
      </c>
      <c r="D18" s="100" t="s">
        <v>80</v>
      </c>
      <c r="E18" s="80">
        <v>17622</v>
      </c>
      <c r="F18" s="232">
        <v>2.94</v>
      </c>
      <c r="G18" s="143">
        <v>0.20050000000000001</v>
      </c>
      <c r="H18" s="233">
        <v>1.4</v>
      </c>
      <c r="I18" s="101"/>
      <c r="J18" s="102">
        <v>1.4</v>
      </c>
      <c r="K18" s="102">
        <v>1.68</v>
      </c>
      <c r="L18" s="102">
        <v>2.23</v>
      </c>
      <c r="M18" s="103">
        <v>2.57</v>
      </c>
      <c r="N18" s="104">
        <v>0</v>
      </c>
      <c r="O18" s="105">
        <f>(N18*$E18*$F18*((1-$G18)+$G18*$J18*$H18))</f>
        <v>0</v>
      </c>
      <c r="P18" s="106"/>
      <c r="Q18" s="105">
        <f>(P18*$E18*$F18*((1-$G18)+$G18*$J18*$H18))</f>
        <v>0</v>
      </c>
      <c r="R18" s="107"/>
      <c r="S18" s="105">
        <f>(R18*$E18*$F18*((1-$G18)+$G18*$J18*$H18))</f>
        <v>0</v>
      </c>
      <c r="T18" s="106"/>
      <c r="U18" s="105">
        <f>(T18*$E18*$F18*((1-$G18)+$G18*$J18*$H18))</f>
        <v>0</v>
      </c>
      <c r="V18" s="66">
        <f>570-6</f>
        <v>564</v>
      </c>
      <c r="W18" s="105">
        <f>(V18*$E18*$F18*((1-$G18)+$G18*$J18*$H18))</f>
        <v>34844379.505689599</v>
      </c>
      <c r="X18" s="66"/>
      <c r="Y18" s="105"/>
      <c r="Z18" s="106"/>
      <c r="AA18" s="66"/>
      <c r="AB18" s="107">
        <v>0</v>
      </c>
      <c r="AC18" s="105">
        <f>(AB18*$E18*$F18*((1-$G18)+$G18*$J18*$H18))</f>
        <v>0</v>
      </c>
      <c r="AD18" s="107"/>
      <c r="AE18" s="105">
        <f>(AD18*$E18*$F18*((1-$G18)+$G18*$K18*$H18))</f>
        <v>0</v>
      </c>
      <c r="AF18" s="107"/>
      <c r="AG18" s="105">
        <f>(AF18*$E18*$F18*((1-$G18)+$G18*$K18*$H18))</f>
        <v>0</v>
      </c>
      <c r="AH18" s="107"/>
      <c r="AI18" s="105">
        <f>(AH18*$E18*$F18*((1-$G18)+$G18*$J18*$H18))</f>
        <v>0</v>
      </c>
      <c r="AJ18" s="106"/>
      <c r="AK18" s="105">
        <f>(AJ18*$E18*$F18*((1-$G18)+$G18*$J18*$H18))</f>
        <v>0</v>
      </c>
      <c r="AL18" s="106"/>
      <c r="AM18" s="66"/>
      <c r="AN18" s="106"/>
      <c r="AO18" s="105">
        <f>(AN18*$E18*$F18*((1-$G18)+$G18*$J18*$H18))</f>
        <v>0</v>
      </c>
      <c r="AP18" s="106"/>
      <c r="AQ18" s="105">
        <f>(AP18*$E18*$F18*((1-$G18)+$G18*$J18*$H18))</f>
        <v>0</v>
      </c>
      <c r="AR18" s="107">
        <v>0</v>
      </c>
      <c r="AS18" s="105">
        <f>(AR18*$E18*$F18*((1-$G18)+$G18*$J18*$H18))</f>
        <v>0</v>
      </c>
      <c r="AT18" s="106"/>
      <c r="AU18" s="105">
        <f>(AT18*$E18*$F18*((1-$G18)+$G18*$J18*$H18))</f>
        <v>0</v>
      </c>
      <c r="AV18" s="106"/>
      <c r="AW18" s="105">
        <f>(AV18*$E18*$F18*((1-$G18)+$G18*$J18*$H18))</f>
        <v>0</v>
      </c>
      <c r="AX18" s="106"/>
      <c r="AY18" s="105"/>
      <c r="AZ18" s="106">
        <v>0</v>
      </c>
      <c r="BA18" s="105">
        <f>(AZ18*$E18*$F18*((1-$G18)+$G18*$J18*$H18))</f>
        <v>0</v>
      </c>
      <c r="BB18" s="108">
        <v>0</v>
      </c>
      <c r="BC18" s="105">
        <f>(BB18*$E18*$F18*((1-$G18)+$G18*$K18*$H18))</f>
        <v>0</v>
      </c>
      <c r="BD18" s="107"/>
      <c r="BE18" s="105">
        <f>(BD18*$E18*$F18*((1-$G18)+$G18*$K18*$H18))</f>
        <v>0</v>
      </c>
      <c r="BF18" s="107"/>
      <c r="BG18" s="105">
        <f>(BF18*$E18*$F18*((1-$G18)+$G18*$K18*$H18))</f>
        <v>0</v>
      </c>
      <c r="BH18" s="106"/>
      <c r="BI18" s="105">
        <f>(BH18*$E18*$F18*((1-$G18)+$G18*$K18*$H18))</f>
        <v>0</v>
      </c>
      <c r="BJ18" s="106">
        <v>0</v>
      </c>
      <c r="BK18" s="105">
        <f>(BJ18*$E18*$F18*((1-$G18)+$G18*$K18*$H18))</f>
        <v>0</v>
      </c>
      <c r="BL18" s="109"/>
      <c r="BM18" s="105"/>
      <c r="BN18" s="106">
        <v>0</v>
      </c>
      <c r="BO18" s="105">
        <f>(BN18*$E18*$F18*((1-$G18)+$G18*$K18*$H18))</f>
        <v>0</v>
      </c>
      <c r="BP18" s="106"/>
      <c r="BQ18" s="105"/>
      <c r="BR18" s="107">
        <v>0</v>
      </c>
      <c r="BS18" s="105">
        <f>(BR18*$E18*$F18*((1-$G18)+$G18*$K18*$H18))</f>
        <v>0</v>
      </c>
      <c r="BT18" s="106"/>
      <c r="BU18" s="105">
        <f>(BT18*$E18*$F18*((1-$G18)+$G18*$K18*$H18))</f>
        <v>0</v>
      </c>
      <c r="BV18" s="106">
        <v>0</v>
      </c>
      <c r="BW18" s="105">
        <f>(BV18*$E18*$F18*((1-$G18)+$G18*$K18*$H18))</f>
        <v>0</v>
      </c>
      <c r="BX18" s="106"/>
      <c r="BY18" s="105">
        <f t="shared" ref="BY18:BY21" si="39">(BX18*$E18*$F18*((1-$G18)+$G18*$K18*$H18))</f>
        <v>0</v>
      </c>
      <c r="BZ18" s="66"/>
      <c r="CA18" s="105">
        <f>(BZ18*$E18*$F18*((1-$G18)+$G18*$K18*$H18))</f>
        <v>0</v>
      </c>
      <c r="CB18" s="106"/>
      <c r="CC18" s="105">
        <f>(CB18*$E18*$F18*((1-$G18)+$G18*$L18*$H18))</f>
        <v>0</v>
      </c>
      <c r="CD18" s="106"/>
      <c r="CE18" s="105">
        <f>(CD18*$E18*$F18*((1-$G18)+$G18*$M18*$H18))</f>
        <v>0</v>
      </c>
      <c r="CF18" s="66"/>
      <c r="CG18" s="66"/>
      <c r="CH18" s="66"/>
      <c r="CI18" s="66"/>
      <c r="CJ18" s="92"/>
      <c r="CK18" s="92"/>
      <c r="CL18" s="93">
        <f t="shared" si="29"/>
        <v>564</v>
      </c>
      <c r="CM18" s="93">
        <f t="shared" si="30"/>
        <v>34844379.505689599</v>
      </c>
      <c r="CN18" s="66">
        <f>[3]ДС!EP19</f>
        <v>16</v>
      </c>
      <c r="CO18" s="67">
        <f>[3]ДС!EQ19</f>
        <v>976858.87844160013</v>
      </c>
      <c r="CP18" s="94">
        <f t="shared" si="31"/>
        <v>580</v>
      </c>
      <c r="CQ18" s="94">
        <f t="shared" si="31"/>
        <v>35821238.384131201</v>
      </c>
      <c r="CR18" s="110"/>
      <c r="CS18" s="110"/>
    </row>
    <row r="19" spans="1:97" s="111" customFormat="1" ht="30" customHeight="1" x14ac:dyDescent="0.25">
      <c r="A19" s="98"/>
      <c r="B19" s="77">
        <v>8</v>
      </c>
      <c r="C19" s="99" t="s">
        <v>81</v>
      </c>
      <c r="D19" s="100" t="s">
        <v>82</v>
      </c>
      <c r="E19" s="80">
        <v>17622</v>
      </c>
      <c r="F19" s="232">
        <v>7.44</v>
      </c>
      <c r="G19" s="143">
        <v>0.22270000000000001</v>
      </c>
      <c r="H19" s="83">
        <v>1</v>
      </c>
      <c r="I19" s="84"/>
      <c r="J19" s="102">
        <v>1.4</v>
      </c>
      <c r="K19" s="102">
        <v>1.68</v>
      </c>
      <c r="L19" s="102">
        <v>2.23</v>
      </c>
      <c r="M19" s="103">
        <v>2.57</v>
      </c>
      <c r="N19" s="104">
        <v>0</v>
      </c>
      <c r="O19" s="105">
        <f t="shared" ref="O19:O21" si="40">(N19*$E19*$F19*((1-$G19)+$G19*$J19*$H19))</f>
        <v>0</v>
      </c>
      <c r="P19" s="106"/>
      <c r="Q19" s="105">
        <f t="shared" ref="Q19:Q21" si="41">(P19*$E19*$F19*((1-$G19)+$G19*$J19*$H19))</f>
        <v>0</v>
      </c>
      <c r="R19" s="107"/>
      <c r="S19" s="105">
        <f t="shared" ref="S19:S21" si="42">(R19*$E19*$F19*((1-$G19)+$G19*$J19*$H19))</f>
        <v>0</v>
      </c>
      <c r="T19" s="106"/>
      <c r="U19" s="105">
        <f t="shared" ref="U19:U21" si="43">(T19*$E19*$F19*((1-$G19)+$G19*$J19*$H19))</f>
        <v>0</v>
      </c>
      <c r="V19" s="66">
        <f>60-3</f>
        <v>57</v>
      </c>
      <c r="W19" s="105">
        <f>(V19*$E19*$F19*((1-$G19)+$G19*$J19*$H19))</f>
        <v>8138844.8716608016</v>
      </c>
      <c r="X19" s="66"/>
      <c r="Y19" s="105"/>
      <c r="Z19" s="106"/>
      <c r="AA19" s="66"/>
      <c r="AB19" s="107">
        <v>0</v>
      </c>
      <c r="AC19" s="105">
        <f t="shared" ref="AC19:AC21" si="44">(AB19*$E19*$F19*((1-$G19)+$G19*$J19*$H19))</f>
        <v>0</v>
      </c>
      <c r="AD19" s="107"/>
      <c r="AE19" s="105">
        <f t="shared" ref="AE19:AE21" si="45">(AD19*$E19*$F19*((1-$G19)+$G19*$K19*$H19))</f>
        <v>0</v>
      </c>
      <c r="AF19" s="107"/>
      <c r="AG19" s="105">
        <f t="shared" ref="AG19:AG21" si="46">(AF19*$E19*$F19*((1-$G19)+$G19*$K19*$H19))</f>
        <v>0</v>
      </c>
      <c r="AH19" s="107"/>
      <c r="AI19" s="105">
        <f t="shared" ref="AI19:AI21" si="47">(AH19*$E19*$F19*((1-$G19)+$G19*$J19*$H19))</f>
        <v>0</v>
      </c>
      <c r="AJ19" s="106"/>
      <c r="AK19" s="105">
        <f t="shared" ref="AK19:AK21" si="48">(AJ19*$E19*$F19*((1-$G19)+$G19*$J19*$H19))</f>
        <v>0</v>
      </c>
      <c r="AL19" s="106"/>
      <c r="AM19" s="66"/>
      <c r="AN19" s="106"/>
      <c r="AO19" s="105">
        <f t="shared" ref="AO19:AO21" si="49">(AN19*$E19*$F19*((1-$G19)+$G19*$J19*$H19))</f>
        <v>0</v>
      </c>
      <c r="AP19" s="106"/>
      <c r="AQ19" s="105">
        <f t="shared" ref="AQ19:AQ21" si="50">(AP19*$E19*$F19*((1-$G19)+$G19*$J19*$H19))</f>
        <v>0</v>
      </c>
      <c r="AR19" s="107"/>
      <c r="AS19" s="105">
        <f t="shared" ref="AS19:AS21" si="51">(AR19*$E19*$F19*((1-$G19)+$G19*$J19*$H19))</f>
        <v>0</v>
      </c>
      <c r="AT19" s="106"/>
      <c r="AU19" s="105">
        <f t="shared" ref="AU19:AU21" si="52">(AT19*$E19*$F19*((1-$G19)+$G19*$J19*$H19))</f>
        <v>0</v>
      </c>
      <c r="AV19" s="106"/>
      <c r="AW19" s="105">
        <f t="shared" ref="AW19:AW21" si="53">(AV19*$E19*$F19*((1-$G19)+$G19*$J19*$H19))</f>
        <v>0</v>
      </c>
      <c r="AX19" s="106"/>
      <c r="AY19" s="105"/>
      <c r="AZ19" s="106">
        <v>0</v>
      </c>
      <c r="BA19" s="105">
        <f t="shared" ref="BA19:BA21" si="54">(AZ19*$E19*$F19*((1-$G19)+$G19*$J19*$H19))</f>
        <v>0</v>
      </c>
      <c r="BB19" s="108">
        <v>0</v>
      </c>
      <c r="BC19" s="105">
        <f t="shared" ref="BC19:BC21" si="55">(BB19*$E19*$F19*((1-$G19)+$G19*$K19*$H19))</f>
        <v>0</v>
      </c>
      <c r="BD19" s="107"/>
      <c r="BE19" s="105">
        <f t="shared" ref="BE19:BE21" si="56">(BD19*$E19*$F19*((1-$G19)+$G19*$K19*$H19))</f>
        <v>0</v>
      </c>
      <c r="BF19" s="107"/>
      <c r="BG19" s="105">
        <f t="shared" ref="BG19:BG21" si="57">(BF19*$E19*$F19*((1-$G19)+$G19*$K19*$H19))</f>
        <v>0</v>
      </c>
      <c r="BH19" s="106"/>
      <c r="BI19" s="105">
        <f t="shared" ref="BI19:BI21" si="58">(BH19*$E19*$F19*((1-$G19)+$G19*$K19*$H19))</f>
        <v>0</v>
      </c>
      <c r="BJ19" s="106">
        <v>0</v>
      </c>
      <c r="BK19" s="105">
        <f t="shared" ref="BK19:BK21" si="59">(BJ19*$E19*$F19*((1-$G19)+$G19*$K19*$H19))</f>
        <v>0</v>
      </c>
      <c r="BL19" s="109"/>
      <c r="BM19" s="105"/>
      <c r="BN19" s="106">
        <v>0</v>
      </c>
      <c r="BO19" s="105">
        <f t="shared" ref="BO19:BO21" si="60">(BN19*$E19*$F19*((1-$G19)+$G19*$K19*$H19))</f>
        <v>0</v>
      </c>
      <c r="BP19" s="106"/>
      <c r="BQ19" s="105"/>
      <c r="BR19" s="107">
        <v>0</v>
      </c>
      <c r="BS19" s="105">
        <f t="shared" ref="BS19:BS21" si="61">(BR19*$E19*$F19*((1-$G19)+$G19*$K19*$H19))</f>
        <v>0</v>
      </c>
      <c r="BT19" s="106"/>
      <c r="BU19" s="105">
        <f t="shared" ref="BU19:BU21" si="62">(BT19*$E19*$F19*((1-$G19)+$G19*$K19*$H19))</f>
        <v>0</v>
      </c>
      <c r="BV19" s="106">
        <v>0</v>
      </c>
      <c r="BW19" s="105">
        <f t="shared" ref="BW19:BW21" si="63">(BV19*$E19*$F19*((1-$G19)+$G19*$K19*$H19))</f>
        <v>0</v>
      </c>
      <c r="BX19" s="106"/>
      <c r="BY19" s="105">
        <f t="shared" si="39"/>
        <v>0</v>
      </c>
      <c r="BZ19" s="66"/>
      <c r="CA19" s="105">
        <f t="shared" ref="CA19:CA21" si="64">(BZ19*$E19*$F19*((1-$G19)+$G19*$K19*$H19))</f>
        <v>0</v>
      </c>
      <c r="CB19" s="106"/>
      <c r="CC19" s="105">
        <f t="shared" ref="CC19:CC21" si="65">(CB19*$E19*$F19*((1-$G19)+$G19*$L19*$H19))</f>
        <v>0</v>
      </c>
      <c r="CD19" s="106"/>
      <c r="CE19" s="105">
        <f t="shared" ref="CE19:CE21" si="66">(CD19*$E19*$F19*((1-$G19)+$G19*$M19*$H19))</f>
        <v>0</v>
      </c>
      <c r="CF19" s="66"/>
      <c r="CG19" s="66"/>
      <c r="CH19" s="66"/>
      <c r="CI19" s="66"/>
      <c r="CJ19" s="92"/>
      <c r="CK19" s="92"/>
      <c r="CL19" s="93">
        <f t="shared" si="29"/>
        <v>57</v>
      </c>
      <c r="CM19" s="93">
        <f t="shared" si="30"/>
        <v>8138844.8716608016</v>
      </c>
      <c r="CN19" s="66">
        <f>[3]ДС!EP20</f>
        <v>7</v>
      </c>
      <c r="CO19" s="67">
        <f>[3]ДС!EQ20</f>
        <v>999507.26494080015</v>
      </c>
      <c r="CP19" s="94">
        <f t="shared" si="31"/>
        <v>64</v>
      </c>
      <c r="CQ19" s="94">
        <f t="shared" si="31"/>
        <v>9138352.1366016008</v>
      </c>
    </row>
    <row r="20" spans="1:97" s="111" customFormat="1" ht="30" customHeight="1" x14ac:dyDescent="0.25">
      <c r="A20" s="98"/>
      <c r="B20" s="77">
        <v>9</v>
      </c>
      <c r="C20" s="99" t="s">
        <v>83</v>
      </c>
      <c r="D20" s="100" t="s">
        <v>84</v>
      </c>
      <c r="E20" s="80">
        <v>17622</v>
      </c>
      <c r="F20" s="232">
        <v>9.2100000000000009</v>
      </c>
      <c r="G20" s="143">
        <v>0.21079999999999999</v>
      </c>
      <c r="H20" s="233">
        <v>1.4</v>
      </c>
      <c r="I20" s="101"/>
      <c r="J20" s="102">
        <v>1.4</v>
      </c>
      <c r="K20" s="102">
        <v>1.68</v>
      </c>
      <c r="L20" s="102">
        <v>2.23</v>
      </c>
      <c r="M20" s="103">
        <v>2.57</v>
      </c>
      <c r="N20" s="104">
        <v>0</v>
      </c>
      <c r="O20" s="105">
        <f t="shared" si="40"/>
        <v>0</v>
      </c>
      <c r="P20" s="106"/>
      <c r="Q20" s="105">
        <f t="shared" si="41"/>
        <v>0</v>
      </c>
      <c r="R20" s="107"/>
      <c r="S20" s="105">
        <f t="shared" si="42"/>
        <v>0</v>
      </c>
      <c r="T20" s="106"/>
      <c r="U20" s="105">
        <f t="shared" si="43"/>
        <v>0</v>
      </c>
      <c r="V20" s="66">
        <f>295-19</f>
        <v>276</v>
      </c>
      <c r="W20" s="105">
        <f t="shared" ref="W20:W21" si="67">(V20*$E20*$F20*((1-$G20)+$G20*$J20*$H20))</f>
        <v>53859376.128476158</v>
      </c>
      <c r="X20" s="66"/>
      <c r="Y20" s="105"/>
      <c r="Z20" s="106"/>
      <c r="AA20" s="66"/>
      <c r="AB20" s="107">
        <v>0</v>
      </c>
      <c r="AC20" s="105">
        <f t="shared" si="44"/>
        <v>0</v>
      </c>
      <c r="AD20" s="107"/>
      <c r="AE20" s="105">
        <f t="shared" si="45"/>
        <v>0</v>
      </c>
      <c r="AF20" s="107"/>
      <c r="AG20" s="105">
        <f t="shared" si="46"/>
        <v>0</v>
      </c>
      <c r="AH20" s="107"/>
      <c r="AI20" s="105">
        <f t="shared" si="47"/>
        <v>0</v>
      </c>
      <c r="AJ20" s="106"/>
      <c r="AK20" s="105">
        <f t="shared" si="48"/>
        <v>0</v>
      </c>
      <c r="AL20" s="106"/>
      <c r="AM20" s="66"/>
      <c r="AN20" s="106"/>
      <c r="AO20" s="105">
        <f t="shared" si="49"/>
        <v>0</v>
      </c>
      <c r="AP20" s="106"/>
      <c r="AQ20" s="105">
        <f t="shared" si="50"/>
        <v>0</v>
      </c>
      <c r="AR20" s="107"/>
      <c r="AS20" s="105">
        <f t="shared" si="51"/>
        <v>0</v>
      </c>
      <c r="AT20" s="106"/>
      <c r="AU20" s="105">
        <f t="shared" si="52"/>
        <v>0</v>
      </c>
      <c r="AV20" s="106"/>
      <c r="AW20" s="105">
        <f t="shared" si="53"/>
        <v>0</v>
      </c>
      <c r="AX20" s="106"/>
      <c r="AY20" s="105"/>
      <c r="AZ20" s="106">
        <v>0</v>
      </c>
      <c r="BA20" s="105">
        <f t="shared" si="54"/>
        <v>0</v>
      </c>
      <c r="BB20" s="108">
        <v>0</v>
      </c>
      <c r="BC20" s="105">
        <f t="shared" si="55"/>
        <v>0</v>
      </c>
      <c r="BD20" s="107"/>
      <c r="BE20" s="105">
        <f t="shared" si="56"/>
        <v>0</v>
      </c>
      <c r="BF20" s="107"/>
      <c r="BG20" s="105">
        <f t="shared" si="57"/>
        <v>0</v>
      </c>
      <c r="BH20" s="106"/>
      <c r="BI20" s="105">
        <f t="shared" si="58"/>
        <v>0</v>
      </c>
      <c r="BJ20" s="106">
        <v>0</v>
      </c>
      <c r="BK20" s="105">
        <f t="shared" si="59"/>
        <v>0</v>
      </c>
      <c r="BL20" s="109"/>
      <c r="BM20" s="105"/>
      <c r="BN20" s="106">
        <v>0</v>
      </c>
      <c r="BO20" s="105">
        <f t="shared" si="60"/>
        <v>0</v>
      </c>
      <c r="BP20" s="106"/>
      <c r="BQ20" s="105"/>
      <c r="BR20" s="107">
        <v>0</v>
      </c>
      <c r="BS20" s="105">
        <f t="shared" si="61"/>
        <v>0</v>
      </c>
      <c r="BT20" s="106"/>
      <c r="BU20" s="105">
        <f t="shared" si="62"/>
        <v>0</v>
      </c>
      <c r="BV20" s="106">
        <v>0</v>
      </c>
      <c r="BW20" s="105">
        <f t="shared" si="63"/>
        <v>0</v>
      </c>
      <c r="BX20" s="106"/>
      <c r="BY20" s="105">
        <f t="shared" si="39"/>
        <v>0</v>
      </c>
      <c r="BZ20" s="66"/>
      <c r="CA20" s="105">
        <f t="shared" si="64"/>
        <v>0</v>
      </c>
      <c r="CB20" s="106"/>
      <c r="CC20" s="105">
        <f t="shared" si="65"/>
        <v>0</v>
      </c>
      <c r="CD20" s="106"/>
      <c r="CE20" s="105">
        <f t="shared" si="66"/>
        <v>0</v>
      </c>
      <c r="CF20" s="66"/>
      <c r="CG20" s="66"/>
      <c r="CH20" s="66"/>
      <c r="CI20" s="66"/>
      <c r="CJ20" s="92"/>
      <c r="CK20" s="92"/>
      <c r="CL20" s="93">
        <f t="shared" si="29"/>
        <v>276</v>
      </c>
      <c r="CM20" s="93">
        <f t="shared" si="30"/>
        <v>53859376.128476158</v>
      </c>
      <c r="CN20" s="66">
        <f>[3]ДС!EP21</f>
        <v>24</v>
      </c>
      <c r="CO20" s="67">
        <f>[3]ДС!EQ21</f>
        <v>4664264.9836780801</v>
      </c>
      <c r="CP20" s="94">
        <f t="shared" si="31"/>
        <v>300</v>
      </c>
      <c r="CQ20" s="94">
        <f t="shared" si="31"/>
        <v>58523641.112154238</v>
      </c>
    </row>
    <row r="21" spans="1:97" s="111" customFormat="1" ht="30" customHeight="1" x14ac:dyDescent="0.25">
      <c r="A21" s="98"/>
      <c r="B21" s="77">
        <v>10</v>
      </c>
      <c r="C21" s="99" t="s">
        <v>85</v>
      </c>
      <c r="D21" s="100" t="s">
        <v>86</v>
      </c>
      <c r="E21" s="80">
        <v>17622</v>
      </c>
      <c r="F21" s="232">
        <v>9.99</v>
      </c>
      <c r="G21" s="143">
        <v>0.2056</v>
      </c>
      <c r="H21" s="233">
        <v>1.4</v>
      </c>
      <c r="I21" s="101"/>
      <c r="J21" s="102">
        <v>1.4</v>
      </c>
      <c r="K21" s="102">
        <v>1.68</v>
      </c>
      <c r="L21" s="102">
        <v>2.23</v>
      </c>
      <c r="M21" s="103">
        <v>2.57</v>
      </c>
      <c r="N21" s="104">
        <v>0</v>
      </c>
      <c r="O21" s="105">
        <f t="shared" si="40"/>
        <v>0</v>
      </c>
      <c r="P21" s="106"/>
      <c r="Q21" s="105">
        <f t="shared" si="41"/>
        <v>0</v>
      </c>
      <c r="R21" s="107"/>
      <c r="S21" s="105">
        <f t="shared" si="42"/>
        <v>0</v>
      </c>
      <c r="T21" s="106"/>
      <c r="U21" s="105">
        <f t="shared" si="43"/>
        <v>0</v>
      </c>
      <c r="V21" s="66">
        <f>275-11</f>
        <v>264</v>
      </c>
      <c r="W21" s="105">
        <f t="shared" si="67"/>
        <v>55648717.640017919</v>
      </c>
      <c r="X21" s="66"/>
      <c r="Y21" s="105"/>
      <c r="Z21" s="106"/>
      <c r="AA21" s="66"/>
      <c r="AB21" s="107">
        <v>0</v>
      </c>
      <c r="AC21" s="105">
        <f t="shared" si="44"/>
        <v>0</v>
      </c>
      <c r="AD21" s="107"/>
      <c r="AE21" s="105">
        <f t="shared" si="45"/>
        <v>0</v>
      </c>
      <c r="AF21" s="107"/>
      <c r="AG21" s="105">
        <f t="shared" si="46"/>
        <v>0</v>
      </c>
      <c r="AH21" s="107"/>
      <c r="AI21" s="105">
        <f t="shared" si="47"/>
        <v>0</v>
      </c>
      <c r="AJ21" s="106"/>
      <c r="AK21" s="105">
        <f t="shared" si="48"/>
        <v>0</v>
      </c>
      <c r="AL21" s="106"/>
      <c r="AM21" s="66"/>
      <c r="AN21" s="106"/>
      <c r="AO21" s="105">
        <f t="shared" si="49"/>
        <v>0</v>
      </c>
      <c r="AP21" s="106"/>
      <c r="AQ21" s="105">
        <f t="shared" si="50"/>
        <v>0</v>
      </c>
      <c r="AR21" s="107"/>
      <c r="AS21" s="105">
        <f t="shared" si="51"/>
        <v>0</v>
      </c>
      <c r="AT21" s="106"/>
      <c r="AU21" s="105">
        <f t="shared" si="52"/>
        <v>0</v>
      </c>
      <c r="AV21" s="106"/>
      <c r="AW21" s="105">
        <f t="shared" si="53"/>
        <v>0</v>
      </c>
      <c r="AX21" s="106"/>
      <c r="AY21" s="105"/>
      <c r="AZ21" s="106">
        <v>0</v>
      </c>
      <c r="BA21" s="105">
        <f t="shared" si="54"/>
        <v>0</v>
      </c>
      <c r="BB21" s="108">
        <v>0</v>
      </c>
      <c r="BC21" s="105">
        <f t="shared" si="55"/>
        <v>0</v>
      </c>
      <c r="BD21" s="107"/>
      <c r="BE21" s="105">
        <f t="shared" si="56"/>
        <v>0</v>
      </c>
      <c r="BF21" s="107"/>
      <c r="BG21" s="105">
        <f t="shared" si="57"/>
        <v>0</v>
      </c>
      <c r="BH21" s="106"/>
      <c r="BI21" s="105">
        <f t="shared" si="58"/>
        <v>0</v>
      </c>
      <c r="BJ21" s="106">
        <v>0</v>
      </c>
      <c r="BK21" s="105">
        <f t="shared" si="59"/>
        <v>0</v>
      </c>
      <c r="BL21" s="109"/>
      <c r="BM21" s="105"/>
      <c r="BN21" s="106">
        <v>0</v>
      </c>
      <c r="BO21" s="105">
        <f t="shared" si="60"/>
        <v>0</v>
      </c>
      <c r="BP21" s="106"/>
      <c r="BQ21" s="105"/>
      <c r="BR21" s="107">
        <v>0</v>
      </c>
      <c r="BS21" s="105">
        <f t="shared" si="61"/>
        <v>0</v>
      </c>
      <c r="BT21" s="106"/>
      <c r="BU21" s="105">
        <f t="shared" si="62"/>
        <v>0</v>
      </c>
      <c r="BV21" s="106">
        <v>0</v>
      </c>
      <c r="BW21" s="105">
        <f t="shared" si="63"/>
        <v>0</v>
      </c>
      <c r="BX21" s="106"/>
      <c r="BY21" s="105">
        <f t="shared" si="39"/>
        <v>0</v>
      </c>
      <c r="BZ21" s="66"/>
      <c r="CA21" s="105">
        <f t="shared" si="64"/>
        <v>0</v>
      </c>
      <c r="CB21" s="106"/>
      <c r="CC21" s="105">
        <f t="shared" si="65"/>
        <v>0</v>
      </c>
      <c r="CD21" s="106"/>
      <c r="CE21" s="105">
        <f t="shared" si="66"/>
        <v>0</v>
      </c>
      <c r="CF21" s="66"/>
      <c r="CG21" s="66"/>
      <c r="CH21" s="66"/>
      <c r="CI21" s="66"/>
      <c r="CJ21" s="92"/>
      <c r="CK21" s="92"/>
      <c r="CL21" s="93">
        <f t="shared" si="29"/>
        <v>264</v>
      </c>
      <c r="CM21" s="93">
        <f t="shared" si="30"/>
        <v>55648717.640017919</v>
      </c>
      <c r="CN21" s="66">
        <f>[3]ДС!EP22</f>
        <v>16</v>
      </c>
      <c r="CO21" s="67">
        <f>[3]ДС!EQ22</f>
        <v>3352380.5772864004</v>
      </c>
      <c r="CP21" s="94">
        <f t="shared" si="31"/>
        <v>280</v>
      </c>
      <c r="CQ21" s="94">
        <f t="shared" si="31"/>
        <v>59001098.217304319</v>
      </c>
    </row>
    <row r="22" spans="1:97" s="121" customFormat="1" ht="18.75" customHeight="1" x14ac:dyDescent="0.25">
      <c r="A22" s="112">
        <v>3</v>
      </c>
      <c r="B22" s="112"/>
      <c r="C22" s="55" t="s">
        <v>87</v>
      </c>
      <c r="D22" s="113" t="s">
        <v>88</v>
      </c>
      <c r="E22" s="80">
        <v>17622</v>
      </c>
      <c r="F22" s="114">
        <v>0.98</v>
      </c>
      <c r="G22" s="115"/>
      <c r="H22" s="58"/>
      <c r="I22" s="58"/>
      <c r="J22" s="70">
        <v>1.4</v>
      </c>
      <c r="K22" s="71">
        <v>1.68</v>
      </c>
      <c r="L22" s="71">
        <v>2.23</v>
      </c>
      <c r="M22" s="72">
        <v>2.57</v>
      </c>
      <c r="N22" s="116">
        <f>N23</f>
        <v>0</v>
      </c>
      <c r="O22" s="116">
        <f t="shared" ref="O22:BZ22" si="68">O23</f>
        <v>0</v>
      </c>
      <c r="P22" s="116">
        <f t="shared" si="68"/>
        <v>0</v>
      </c>
      <c r="Q22" s="116">
        <f t="shared" si="68"/>
        <v>0</v>
      </c>
      <c r="R22" s="116">
        <f t="shared" si="68"/>
        <v>0</v>
      </c>
      <c r="S22" s="116">
        <f t="shared" si="68"/>
        <v>0</v>
      </c>
      <c r="T22" s="116">
        <f t="shared" si="68"/>
        <v>0</v>
      </c>
      <c r="U22" s="116">
        <f t="shared" si="68"/>
        <v>0</v>
      </c>
      <c r="V22" s="116">
        <f t="shared" si="68"/>
        <v>0</v>
      </c>
      <c r="W22" s="116">
        <f t="shared" si="68"/>
        <v>0</v>
      </c>
      <c r="X22" s="116">
        <f t="shared" si="68"/>
        <v>0</v>
      </c>
      <c r="Y22" s="116">
        <f t="shared" si="68"/>
        <v>0</v>
      </c>
      <c r="Z22" s="116">
        <f t="shared" si="68"/>
        <v>0</v>
      </c>
      <c r="AA22" s="116">
        <f t="shared" si="68"/>
        <v>0</v>
      </c>
      <c r="AB22" s="116">
        <f t="shared" si="68"/>
        <v>0</v>
      </c>
      <c r="AC22" s="116">
        <f t="shared" si="68"/>
        <v>0</v>
      </c>
      <c r="AD22" s="117">
        <f t="shared" si="68"/>
        <v>0</v>
      </c>
      <c r="AE22" s="116">
        <f t="shared" si="68"/>
        <v>0</v>
      </c>
      <c r="AF22" s="116">
        <f t="shared" si="68"/>
        <v>1</v>
      </c>
      <c r="AG22" s="116">
        <f t="shared" si="68"/>
        <v>29012.860800000002</v>
      </c>
      <c r="AH22" s="116">
        <f t="shared" si="68"/>
        <v>0</v>
      </c>
      <c r="AI22" s="116">
        <f t="shared" si="68"/>
        <v>0</v>
      </c>
      <c r="AJ22" s="116">
        <f t="shared" si="68"/>
        <v>0</v>
      </c>
      <c r="AK22" s="116">
        <f t="shared" si="68"/>
        <v>0</v>
      </c>
      <c r="AL22" s="116">
        <f t="shared" si="68"/>
        <v>0</v>
      </c>
      <c r="AM22" s="116">
        <f t="shared" si="68"/>
        <v>0</v>
      </c>
      <c r="AN22" s="116">
        <f t="shared" si="68"/>
        <v>0</v>
      </c>
      <c r="AO22" s="116">
        <f t="shared" si="68"/>
        <v>0</v>
      </c>
      <c r="AP22" s="116">
        <f t="shared" si="68"/>
        <v>0</v>
      </c>
      <c r="AQ22" s="116">
        <f t="shared" si="68"/>
        <v>0</v>
      </c>
      <c r="AR22" s="116">
        <f t="shared" si="68"/>
        <v>0</v>
      </c>
      <c r="AS22" s="116">
        <f t="shared" si="68"/>
        <v>0</v>
      </c>
      <c r="AT22" s="116">
        <f t="shared" si="68"/>
        <v>0</v>
      </c>
      <c r="AU22" s="116">
        <f t="shared" si="68"/>
        <v>0</v>
      </c>
      <c r="AV22" s="116">
        <f t="shared" si="68"/>
        <v>0</v>
      </c>
      <c r="AW22" s="116">
        <f t="shared" si="68"/>
        <v>0</v>
      </c>
      <c r="AX22" s="116">
        <f t="shared" si="68"/>
        <v>0</v>
      </c>
      <c r="AY22" s="116">
        <f t="shared" si="68"/>
        <v>0</v>
      </c>
      <c r="AZ22" s="116">
        <f t="shared" si="68"/>
        <v>5</v>
      </c>
      <c r="BA22" s="116">
        <f t="shared" si="68"/>
        <v>120886.92</v>
      </c>
      <c r="BB22" s="116">
        <f t="shared" si="68"/>
        <v>2</v>
      </c>
      <c r="BC22" s="116">
        <f t="shared" si="68"/>
        <v>58025.721600000004</v>
      </c>
      <c r="BD22" s="116">
        <f t="shared" si="68"/>
        <v>0</v>
      </c>
      <c r="BE22" s="116">
        <f t="shared" si="68"/>
        <v>0</v>
      </c>
      <c r="BF22" s="116">
        <f t="shared" si="68"/>
        <v>0</v>
      </c>
      <c r="BG22" s="116">
        <f t="shared" si="68"/>
        <v>0</v>
      </c>
      <c r="BH22" s="116">
        <f t="shared" si="68"/>
        <v>26</v>
      </c>
      <c r="BI22" s="116">
        <f t="shared" si="68"/>
        <v>754334.38079999993</v>
      </c>
      <c r="BJ22" s="116">
        <f t="shared" si="68"/>
        <v>0</v>
      </c>
      <c r="BK22" s="116">
        <f t="shared" si="68"/>
        <v>0</v>
      </c>
      <c r="BL22" s="116">
        <f t="shared" si="68"/>
        <v>0</v>
      </c>
      <c r="BM22" s="116">
        <f t="shared" si="68"/>
        <v>0</v>
      </c>
      <c r="BN22" s="116">
        <f t="shared" si="68"/>
        <v>0</v>
      </c>
      <c r="BO22" s="116">
        <f t="shared" si="68"/>
        <v>0</v>
      </c>
      <c r="BP22" s="116">
        <f t="shared" si="68"/>
        <v>0</v>
      </c>
      <c r="BQ22" s="116">
        <f t="shared" si="68"/>
        <v>0</v>
      </c>
      <c r="BR22" s="116">
        <f t="shared" si="68"/>
        <v>3</v>
      </c>
      <c r="BS22" s="116">
        <f t="shared" si="68"/>
        <v>87038.582399999999</v>
      </c>
      <c r="BT22" s="116">
        <f t="shared" si="68"/>
        <v>0</v>
      </c>
      <c r="BU22" s="116">
        <f t="shared" si="68"/>
        <v>0</v>
      </c>
      <c r="BV22" s="116">
        <f t="shared" si="68"/>
        <v>0</v>
      </c>
      <c r="BW22" s="116">
        <f t="shared" si="68"/>
        <v>0</v>
      </c>
      <c r="BX22" s="116">
        <f t="shared" si="68"/>
        <v>0</v>
      </c>
      <c r="BY22" s="116">
        <f t="shared" si="68"/>
        <v>0</v>
      </c>
      <c r="BZ22" s="118">
        <f t="shared" si="68"/>
        <v>0</v>
      </c>
      <c r="CA22" s="116">
        <f t="shared" ref="CA22:CQ22" si="69">CA23</f>
        <v>0</v>
      </c>
      <c r="CB22" s="116">
        <f t="shared" si="69"/>
        <v>0</v>
      </c>
      <c r="CC22" s="116">
        <f t="shared" si="69"/>
        <v>0</v>
      </c>
      <c r="CD22" s="116">
        <f t="shared" si="69"/>
        <v>0</v>
      </c>
      <c r="CE22" s="116">
        <f t="shared" si="69"/>
        <v>0</v>
      </c>
      <c r="CF22" s="116">
        <f t="shared" si="69"/>
        <v>0</v>
      </c>
      <c r="CG22" s="116">
        <f t="shared" si="69"/>
        <v>0</v>
      </c>
      <c r="CH22" s="116">
        <f t="shared" si="69"/>
        <v>0</v>
      </c>
      <c r="CI22" s="116">
        <f t="shared" si="69"/>
        <v>0</v>
      </c>
      <c r="CJ22" s="116">
        <f t="shared" si="69"/>
        <v>0</v>
      </c>
      <c r="CK22" s="116">
        <f t="shared" si="69"/>
        <v>0</v>
      </c>
      <c r="CL22" s="116">
        <f t="shared" si="69"/>
        <v>37</v>
      </c>
      <c r="CM22" s="116">
        <f t="shared" si="69"/>
        <v>1049298.4656</v>
      </c>
      <c r="CN22" s="116">
        <f t="shared" si="69"/>
        <v>13</v>
      </c>
      <c r="CO22" s="119">
        <f t="shared" si="69"/>
        <v>314305.99199999997</v>
      </c>
      <c r="CP22" s="120">
        <f t="shared" si="69"/>
        <v>50</v>
      </c>
      <c r="CQ22" s="120">
        <f t="shared" si="69"/>
        <v>1363604.4575999998</v>
      </c>
    </row>
    <row r="23" spans="1:97" s="3" customFormat="1" ht="30" customHeight="1" x14ac:dyDescent="0.25">
      <c r="A23" s="122"/>
      <c r="B23" s="122">
        <v>11</v>
      </c>
      <c r="C23" s="123" t="s">
        <v>89</v>
      </c>
      <c r="D23" s="100" t="s">
        <v>90</v>
      </c>
      <c r="E23" s="80">
        <v>17622</v>
      </c>
      <c r="F23" s="124">
        <v>0.98</v>
      </c>
      <c r="G23" s="82"/>
      <c r="H23" s="83">
        <v>1</v>
      </c>
      <c r="I23" s="84"/>
      <c r="J23" s="85">
        <v>1.4</v>
      </c>
      <c r="K23" s="85">
        <v>1.68</v>
      </c>
      <c r="L23" s="85">
        <v>2.23</v>
      </c>
      <c r="M23" s="86">
        <v>2.57</v>
      </c>
      <c r="N23" s="95"/>
      <c r="O23" s="66">
        <f>SUM(N23*$E23*$F23*$H23*$J23*$O$9)</f>
        <v>0</v>
      </c>
      <c r="P23" s="95"/>
      <c r="Q23" s="66">
        <f>SUM(P23*$E23*$F23*$H23*$J23*$Q$9)</f>
        <v>0</v>
      </c>
      <c r="R23" s="87"/>
      <c r="S23" s="66">
        <f>SUM(R23*$E23*$F23*$H23*$J23*$S$9)</f>
        <v>0</v>
      </c>
      <c r="T23" s="95"/>
      <c r="U23" s="66">
        <f>SUM(T23*$E23*$F23*$H23*$J23*$U$9)</f>
        <v>0</v>
      </c>
      <c r="V23" s="95"/>
      <c r="W23" s="66">
        <f>SUM(V23*$E23*$F23*$H23*$J23*$W$9)</f>
        <v>0</v>
      </c>
      <c r="X23" s="88"/>
      <c r="Y23" s="125"/>
      <c r="Z23" s="95">
        <v>0</v>
      </c>
      <c r="AA23" s="66">
        <f>SUM(Z23*$E23*$F23*$H23*$J23*$AA$9)</f>
        <v>0</v>
      </c>
      <c r="AB23" s="87">
        <v>0</v>
      </c>
      <c r="AC23" s="66">
        <f>SUM(AB23*$E23*$F23*$H23*$J23*$AC$9)</f>
        <v>0</v>
      </c>
      <c r="AD23" s="87">
        <v>0</v>
      </c>
      <c r="AE23" s="66">
        <f>SUM(AD23*$E23*$F23*$H23*$K23*$AE$9)</f>
        <v>0</v>
      </c>
      <c r="AF23" s="87">
        <v>1</v>
      </c>
      <c r="AG23" s="66">
        <f>SUM(AF23*$E23*$F23*$H23*$K23*$AG$9)</f>
        <v>29012.860800000002</v>
      </c>
      <c r="AH23" s="87"/>
      <c r="AI23" s="66">
        <f>SUM(AH23*$E23*$F23*$H23*$J23*$AI$9)</f>
        <v>0</v>
      </c>
      <c r="AJ23" s="95"/>
      <c r="AK23" s="66">
        <f>SUM(AJ23*$E23*$F23*$H23*$J23*$AK$9)</f>
        <v>0</v>
      </c>
      <c r="AL23" s="95"/>
      <c r="AM23" s="66"/>
      <c r="AN23" s="95"/>
      <c r="AO23" s="66">
        <f>SUM(AN23*$E23*$F23*$H23*$J23*$AO$9)</f>
        <v>0</v>
      </c>
      <c r="AP23" s="95"/>
      <c r="AQ23" s="66">
        <f>SUM(AP23*$E23*$F23*$H23*$J23*$AQ$9)</f>
        <v>0</v>
      </c>
      <c r="AR23" s="87"/>
      <c r="AS23" s="66">
        <f>SUM(AR23*$E23*$F23*$H23*$J23*$AS$9)</f>
        <v>0</v>
      </c>
      <c r="AT23" s="95"/>
      <c r="AU23" s="66">
        <f>SUM(AT23*$E23*$F23*$H23*$J23*$AU$9)</f>
        <v>0</v>
      </c>
      <c r="AV23" s="95"/>
      <c r="AW23" s="66">
        <f>SUM(AV23*$E23*$F23*$H23*$J23*$AW$9)</f>
        <v>0</v>
      </c>
      <c r="AX23" s="95"/>
      <c r="AY23" s="66">
        <f>SUM(AX23*$E23*$F23*$H23*$J23*$AY$9)</f>
        <v>0</v>
      </c>
      <c r="AZ23" s="66">
        <v>5</v>
      </c>
      <c r="BA23" s="66">
        <f>SUM(AZ23*$E23*$F23*$H23*$J23*$BA$9)</f>
        <v>120886.92</v>
      </c>
      <c r="BB23" s="96">
        <v>2</v>
      </c>
      <c r="BC23" s="66">
        <f>SUM(BB23*$E23*$F23*$H23*$K23*$BC$9)</f>
        <v>58025.721600000004</v>
      </c>
      <c r="BD23" s="95"/>
      <c r="BE23" s="66">
        <f>SUM(BD23*$E23*$F23*$H23*$K23*$BE$9)</f>
        <v>0</v>
      </c>
      <c r="BF23" s="87"/>
      <c r="BG23" s="66">
        <f>SUM(BF23*$E23*$F23*$H23*$K23*$BG$9)</f>
        <v>0</v>
      </c>
      <c r="BH23" s="87">
        <v>26</v>
      </c>
      <c r="BI23" s="66">
        <f>SUM(BH23*$E23*$F23*$H23*$K23*$BI$9)</f>
        <v>754334.38079999993</v>
      </c>
      <c r="BJ23" s="87"/>
      <c r="BK23" s="66">
        <f>SUM(BJ23*$E23*$F23*$H23*$K23*$BK$9)</f>
        <v>0</v>
      </c>
      <c r="BL23" s="97"/>
      <c r="BM23" s="66"/>
      <c r="BN23" s="126"/>
      <c r="BO23" s="66">
        <f>SUM(BN23*$E23*$F23*$H23*$K23*$BO$9)</f>
        <v>0</v>
      </c>
      <c r="BP23" s="95"/>
      <c r="BQ23" s="66">
        <f>SUM(BP23*$E23*$F23*$H23*$K23*$BQ$9)</f>
        <v>0</v>
      </c>
      <c r="BR23" s="87">
        <v>3</v>
      </c>
      <c r="BS23" s="66">
        <f>SUM(BR23*$E23*$F23*$H23*$K23*$BS$9)</f>
        <v>87038.582399999999</v>
      </c>
      <c r="BT23" s="95"/>
      <c r="BU23" s="66">
        <f>SUM(BT23*$E23*$F23*$H23*$K23*$BU$9)</f>
        <v>0</v>
      </c>
      <c r="BV23" s="88"/>
      <c r="BW23" s="66">
        <f>SUM(BV23*$E23*$F23*$H23*$K23*$BW$9)</f>
        <v>0</v>
      </c>
      <c r="BX23" s="88"/>
      <c r="BY23" s="66">
        <f>(BX23*$E23*$F23*$H23*$K23*BY$9)</f>
        <v>0</v>
      </c>
      <c r="BZ23" s="127"/>
      <c r="CA23" s="66">
        <f>(BZ23*$E23*$F23*$H23*$K23*CA$9)</f>
        <v>0</v>
      </c>
      <c r="CB23" s="95"/>
      <c r="CC23" s="66">
        <f>(CB23*$E23*$F23*$H23*$L23*CC$9)</f>
        <v>0</v>
      </c>
      <c r="CD23" s="95"/>
      <c r="CE23" s="66">
        <f>(CD23*$E23*$F23*$H23*$M23*CE$9)</f>
        <v>0</v>
      </c>
      <c r="CF23" s="66"/>
      <c r="CG23" s="66">
        <f>(CF23*$E23*$F23*$H23*$K23*CG$9)</f>
        <v>0</v>
      </c>
      <c r="CH23" s="66"/>
      <c r="CI23" s="66">
        <f>(CH23*$E23*$F23*$H23*$J23*CI$9)</f>
        <v>0</v>
      </c>
      <c r="CJ23" s="92"/>
      <c r="CK23" s="92"/>
      <c r="CL23" s="93">
        <f>SUM(P23+N23+R23+T23+Z23+X23+V23+AD23+AB23+AF23+BB23+BF23+AH23+AP23+AR23+BP23+BR23+BN23+BT23+BV23+BJ23+AJ23+AL23+AN23+BD23+BH23+AT23+AV23+AX23+AZ23+BL23+BX23+BZ23+CB23+CD23+CF23+CH23)</f>
        <v>37</v>
      </c>
      <c r="CM23" s="93">
        <f>SUM(Q23+O23+S23+U23+AA23+Y23+W23+AE23+AC23+AG23+BC23+BG23+AI23+AQ23+AS23+BQ23+BS23+BO23+BU23+BW23+BK23+AK23+AM23+AO23+BE23+BI23+AU23+AW23+AY23+BA23+BM23+BY23+CA23+CC23+CE23+CG23+CI23)</f>
        <v>1049298.4656</v>
      </c>
      <c r="CN23" s="66">
        <f>[3]ДС!EP24</f>
        <v>13</v>
      </c>
      <c r="CO23" s="67">
        <f>[3]ДС!EQ24</f>
        <v>314305.99199999997</v>
      </c>
      <c r="CP23" s="94">
        <f>CL23+CN23</f>
        <v>50</v>
      </c>
      <c r="CQ23" s="94">
        <f>CM23+CO23</f>
        <v>1363604.4575999998</v>
      </c>
    </row>
    <row r="24" spans="1:97" s="121" customFormat="1" ht="18.75" customHeight="1" x14ac:dyDescent="0.25">
      <c r="A24" s="112">
        <v>4</v>
      </c>
      <c r="B24" s="112"/>
      <c r="C24" s="55" t="s">
        <v>91</v>
      </c>
      <c r="D24" s="113" t="s">
        <v>92</v>
      </c>
      <c r="E24" s="80">
        <v>17622</v>
      </c>
      <c r="F24" s="114">
        <v>0.89</v>
      </c>
      <c r="G24" s="115"/>
      <c r="H24" s="58"/>
      <c r="I24" s="58"/>
      <c r="J24" s="70">
        <v>1.4</v>
      </c>
      <c r="K24" s="71">
        <v>1.68</v>
      </c>
      <c r="L24" s="71">
        <v>2.23</v>
      </c>
      <c r="M24" s="72">
        <v>2.57</v>
      </c>
      <c r="N24" s="117">
        <f>N25</f>
        <v>36</v>
      </c>
      <c r="O24" s="117">
        <f t="shared" ref="O24:BZ24" si="70">O25</f>
        <v>790452.43199999991</v>
      </c>
      <c r="P24" s="117">
        <f t="shared" si="70"/>
        <v>0</v>
      </c>
      <c r="Q24" s="117">
        <f t="shared" si="70"/>
        <v>0</v>
      </c>
      <c r="R24" s="117">
        <f t="shared" si="70"/>
        <v>0</v>
      </c>
      <c r="S24" s="117">
        <f t="shared" si="70"/>
        <v>0</v>
      </c>
      <c r="T24" s="117">
        <f t="shared" si="70"/>
        <v>0</v>
      </c>
      <c r="U24" s="117">
        <f t="shared" si="70"/>
        <v>0</v>
      </c>
      <c r="V24" s="117">
        <f t="shared" si="70"/>
        <v>0</v>
      </c>
      <c r="W24" s="117">
        <f t="shared" si="70"/>
        <v>0</v>
      </c>
      <c r="X24" s="117">
        <f t="shared" si="70"/>
        <v>0</v>
      </c>
      <c r="Y24" s="117">
        <f t="shared" si="70"/>
        <v>0</v>
      </c>
      <c r="Z24" s="117">
        <f t="shared" si="70"/>
        <v>0</v>
      </c>
      <c r="AA24" s="117">
        <f t="shared" si="70"/>
        <v>0</v>
      </c>
      <c r="AB24" s="117">
        <f t="shared" si="70"/>
        <v>14</v>
      </c>
      <c r="AC24" s="117">
        <f t="shared" si="70"/>
        <v>307398.16799999995</v>
      </c>
      <c r="AD24" s="117">
        <f t="shared" si="70"/>
        <v>0</v>
      </c>
      <c r="AE24" s="117">
        <f t="shared" si="70"/>
        <v>0</v>
      </c>
      <c r="AF24" s="117">
        <f t="shared" si="70"/>
        <v>27</v>
      </c>
      <c r="AG24" s="117">
        <f t="shared" si="70"/>
        <v>711407.1888</v>
      </c>
      <c r="AH24" s="117">
        <f t="shared" si="70"/>
        <v>0</v>
      </c>
      <c r="AI24" s="117">
        <f t="shared" si="70"/>
        <v>0</v>
      </c>
      <c r="AJ24" s="117">
        <f t="shared" si="70"/>
        <v>0</v>
      </c>
      <c r="AK24" s="117">
        <f t="shared" si="70"/>
        <v>0</v>
      </c>
      <c r="AL24" s="117">
        <f t="shared" si="70"/>
        <v>0</v>
      </c>
      <c r="AM24" s="117">
        <f t="shared" si="70"/>
        <v>0</v>
      </c>
      <c r="AN24" s="117">
        <f t="shared" si="70"/>
        <v>0</v>
      </c>
      <c r="AO24" s="117">
        <f t="shared" si="70"/>
        <v>0</v>
      </c>
      <c r="AP24" s="117">
        <f t="shared" si="70"/>
        <v>0</v>
      </c>
      <c r="AQ24" s="117">
        <f t="shared" si="70"/>
        <v>0</v>
      </c>
      <c r="AR24" s="117">
        <f t="shared" si="70"/>
        <v>10</v>
      </c>
      <c r="AS24" s="117">
        <f t="shared" si="70"/>
        <v>219570.11999999997</v>
      </c>
      <c r="AT24" s="117">
        <f t="shared" si="70"/>
        <v>0</v>
      </c>
      <c r="AU24" s="117">
        <f t="shared" si="70"/>
        <v>0</v>
      </c>
      <c r="AV24" s="117">
        <f t="shared" si="70"/>
        <v>0</v>
      </c>
      <c r="AW24" s="117">
        <f t="shared" si="70"/>
        <v>0</v>
      </c>
      <c r="AX24" s="117">
        <f t="shared" si="70"/>
        <v>0</v>
      </c>
      <c r="AY24" s="117">
        <f t="shared" si="70"/>
        <v>0</v>
      </c>
      <c r="AZ24" s="117">
        <f t="shared" si="70"/>
        <v>60</v>
      </c>
      <c r="BA24" s="117">
        <f t="shared" si="70"/>
        <v>1317420.72</v>
      </c>
      <c r="BB24" s="117">
        <f t="shared" si="70"/>
        <v>15</v>
      </c>
      <c r="BC24" s="117">
        <f t="shared" si="70"/>
        <v>395226.21600000001</v>
      </c>
      <c r="BD24" s="117">
        <f t="shared" si="70"/>
        <v>0</v>
      </c>
      <c r="BE24" s="117">
        <f t="shared" si="70"/>
        <v>0</v>
      </c>
      <c r="BF24" s="117">
        <f t="shared" si="70"/>
        <v>1</v>
      </c>
      <c r="BG24" s="117">
        <f t="shared" si="70"/>
        <v>26348.414399999998</v>
      </c>
      <c r="BH24" s="117">
        <f t="shared" si="70"/>
        <v>0</v>
      </c>
      <c r="BI24" s="117">
        <f t="shared" si="70"/>
        <v>0</v>
      </c>
      <c r="BJ24" s="117">
        <f t="shared" si="70"/>
        <v>0</v>
      </c>
      <c r="BK24" s="117">
        <f t="shared" si="70"/>
        <v>0</v>
      </c>
      <c r="BL24" s="117">
        <f t="shared" si="70"/>
        <v>0</v>
      </c>
      <c r="BM24" s="117">
        <f t="shared" si="70"/>
        <v>0</v>
      </c>
      <c r="BN24" s="117">
        <f t="shared" si="70"/>
        <v>0</v>
      </c>
      <c r="BO24" s="117">
        <f t="shared" si="70"/>
        <v>0</v>
      </c>
      <c r="BP24" s="117">
        <f t="shared" si="70"/>
        <v>0</v>
      </c>
      <c r="BQ24" s="117">
        <f t="shared" si="70"/>
        <v>0</v>
      </c>
      <c r="BR24" s="117">
        <f t="shared" si="70"/>
        <v>2</v>
      </c>
      <c r="BS24" s="117">
        <f t="shared" si="70"/>
        <v>52696.828799999996</v>
      </c>
      <c r="BT24" s="117">
        <f t="shared" si="70"/>
        <v>11</v>
      </c>
      <c r="BU24" s="117">
        <f t="shared" si="70"/>
        <v>289832.55839999998</v>
      </c>
      <c r="BV24" s="117">
        <f t="shared" si="70"/>
        <v>4</v>
      </c>
      <c r="BW24" s="117">
        <f t="shared" si="70"/>
        <v>105393.65759999999</v>
      </c>
      <c r="BX24" s="117">
        <f t="shared" si="70"/>
        <v>29</v>
      </c>
      <c r="BY24" s="117">
        <f t="shared" si="70"/>
        <v>764104.01760000002</v>
      </c>
      <c r="BZ24" s="118">
        <f t="shared" si="70"/>
        <v>5</v>
      </c>
      <c r="CA24" s="117">
        <f t="shared" ref="CA24:CQ24" si="71">CA25</f>
        <v>131742.07199999999</v>
      </c>
      <c r="CB24" s="117">
        <f t="shared" si="71"/>
        <v>60</v>
      </c>
      <c r="CC24" s="117">
        <f t="shared" si="71"/>
        <v>2098463.0040000002</v>
      </c>
      <c r="CD24" s="117">
        <f t="shared" si="71"/>
        <v>25</v>
      </c>
      <c r="CE24" s="117">
        <f t="shared" si="71"/>
        <v>1007670.0149999999</v>
      </c>
      <c r="CF24" s="117">
        <f t="shared" si="71"/>
        <v>0</v>
      </c>
      <c r="CG24" s="117">
        <f t="shared" si="71"/>
        <v>0</v>
      </c>
      <c r="CH24" s="117">
        <f t="shared" si="71"/>
        <v>0</v>
      </c>
      <c r="CI24" s="117">
        <f t="shared" si="71"/>
        <v>0</v>
      </c>
      <c r="CJ24" s="117">
        <f t="shared" si="71"/>
        <v>0</v>
      </c>
      <c r="CK24" s="117">
        <f t="shared" si="71"/>
        <v>0</v>
      </c>
      <c r="CL24" s="117">
        <f t="shared" si="71"/>
        <v>299</v>
      </c>
      <c r="CM24" s="117">
        <f t="shared" si="71"/>
        <v>8217725.4125999985</v>
      </c>
      <c r="CN24" s="117">
        <f t="shared" si="71"/>
        <v>969</v>
      </c>
      <c r="CO24" s="128">
        <f t="shared" si="71"/>
        <v>22321027.891800001</v>
      </c>
      <c r="CP24" s="74">
        <f t="shared" si="71"/>
        <v>1268</v>
      </c>
      <c r="CQ24" s="74">
        <f t="shared" si="71"/>
        <v>30538753.304400001</v>
      </c>
    </row>
    <row r="25" spans="1:97" s="4" customFormat="1" ht="22.5" customHeight="1" x14ac:dyDescent="0.25">
      <c r="A25" s="40"/>
      <c r="B25" s="40">
        <v>12</v>
      </c>
      <c r="C25" s="123" t="s">
        <v>93</v>
      </c>
      <c r="D25" s="79" t="s">
        <v>94</v>
      </c>
      <c r="E25" s="80">
        <v>17622</v>
      </c>
      <c r="F25" s="85">
        <v>0.89</v>
      </c>
      <c r="G25" s="82"/>
      <c r="H25" s="129">
        <v>1</v>
      </c>
      <c r="I25" s="130"/>
      <c r="J25" s="85">
        <v>1.4</v>
      </c>
      <c r="K25" s="85">
        <v>1.68</v>
      </c>
      <c r="L25" s="85">
        <v>2.23</v>
      </c>
      <c r="M25" s="86">
        <v>2.57</v>
      </c>
      <c r="N25" s="87">
        <v>36</v>
      </c>
      <c r="O25" s="66">
        <f>SUM(N25*$E25*$F25*$H25*$J25*$O$9)</f>
        <v>790452.43199999991</v>
      </c>
      <c r="P25" s="88"/>
      <c r="Q25" s="66">
        <f>SUM(P25*$E25*$F25*$H25*$J25*$Q$9)</f>
        <v>0</v>
      </c>
      <c r="R25" s="66"/>
      <c r="S25" s="66">
        <f>SUM(R25*$E25*$F25*$H25*$J25*$S$9)</f>
        <v>0</v>
      </c>
      <c r="T25" s="88"/>
      <c r="U25" s="66">
        <f>SUM(T25*$E25*$F25*$H25*$J25*$U$9)</f>
        <v>0</v>
      </c>
      <c r="V25" s="88"/>
      <c r="W25" s="66">
        <f>SUM(V25*$E25*$F25*$H25*$J25*$W$9)</f>
        <v>0</v>
      </c>
      <c r="X25" s="88"/>
      <c r="Y25" s="66"/>
      <c r="Z25" s="66"/>
      <c r="AA25" s="66">
        <f>SUM(Z25*$E25*$F25*$H25*$J25*$AA$9)</f>
        <v>0</v>
      </c>
      <c r="AB25" s="66">
        <v>14</v>
      </c>
      <c r="AC25" s="66">
        <f>SUM(AB25*$E25*$F25*$H25*$J25*$AC$9)</f>
        <v>307398.16799999995</v>
      </c>
      <c r="AD25" s="66">
        <v>0</v>
      </c>
      <c r="AE25" s="66">
        <f>SUM(AD25*$E25*$F25*$H25*$K25*$AE$9)</f>
        <v>0</v>
      </c>
      <c r="AF25" s="66">
        <v>27</v>
      </c>
      <c r="AG25" s="66">
        <f>SUM(AF25*$E25*$F25*$H25*$K25*$AG$9)</f>
        <v>711407.1888</v>
      </c>
      <c r="AH25" s="66"/>
      <c r="AI25" s="66">
        <f>SUM(AH25*$E25*$F25*$H25*$J25*$AI$9)</f>
        <v>0</v>
      </c>
      <c r="AJ25" s="88"/>
      <c r="AK25" s="66">
        <f>SUM(AJ25*$E25*$F25*$H25*$J25*$AK$9)</f>
        <v>0</v>
      </c>
      <c r="AL25" s="88"/>
      <c r="AM25" s="66"/>
      <c r="AN25" s="88"/>
      <c r="AO25" s="66">
        <f>SUM(AN25*$E25*$F25*$H25*$J25*$AO$9)</f>
        <v>0</v>
      </c>
      <c r="AP25" s="88"/>
      <c r="AQ25" s="66">
        <f>SUM(AP25*$E25*$F25*$H25*$J25*$AQ$9)</f>
        <v>0</v>
      </c>
      <c r="AR25" s="66">
        <v>10</v>
      </c>
      <c r="AS25" s="66">
        <f>SUM(AR25*$E25*$F25*$H25*$J25*$AS$9)</f>
        <v>219570.11999999997</v>
      </c>
      <c r="AT25" s="88"/>
      <c r="AU25" s="66">
        <f>SUM(AT25*$E25*$F25*$H25*$J25*$AU$9)</f>
        <v>0</v>
      </c>
      <c r="AV25" s="88"/>
      <c r="AW25" s="66">
        <f>SUM(AV25*$E25*$F25*$H25*$J25*$AW$9)</f>
        <v>0</v>
      </c>
      <c r="AX25" s="66"/>
      <c r="AY25" s="66">
        <f>SUM(AX25*$E25*$F25*$H25*$J25*$AY$9)</f>
        <v>0</v>
      </c>
      <c r="AZ25" s="66">
        <v>60</v>
      </c>
      <c r="BA25" s="66">
        <f>SUM(AZ25*$E25*$F25*$H25*$J25*$BA$9)</f>
        <v>1317420.72</v>
      </c>
      <c r="BB25" s="89">
        <v>15</v>
      </c>
      <c r="BC25" s="66">
        <f>SUM(BB25*$E25*$F25*$H25*$K25*$BC$9)</f>
        <v>395226.21600000001</v>
      </c>
      <c r="BD25" s="88"/>
      <c r="BE25" s="66">
        <f>SUM(BD25*$E25*$F25*$H25*$K25*$BE$9)</f>
        <v>0</v>
      </c>
      <c r="BF25" s="131">
        <v>1</v>
      </c>
      <c r="BG25" s="66">
        <f>SUM(BF25*$E25*$F25*$H25*$K25*$BG$9)</f>
        <v>26348.414399999998</v>
      </c>
      <c r="BH25" s="66"/>
      <c r="BI25" s="66">
        <f>SUM(BH25*$E25*$F25*$H25*$K25*$BI$9)</f>
        <v>0</v>
      </c>
      <c r="BJ25" s="66"/>
      <c r="BK25" s="66">
        <f>SUM(BJ25*$E25*$F25*$H25*$K25*$BK$9)</f>
        <v>0</v>
      </c>
      <c r="BL25" s="132"/>
      <c r="BM25" s="66"/>
      <c r="BN25" s="91"/>
      <c r="BO25" s="66">
        <f>SUM(BN25*$E25*$F25*$H25*$K25*$BO$9)</f>
        <v>0</v>
      </c>
      <c r="BP25" s="88"/>
      <c r="BQ25" s="66">
        <f>SUM(BP25*$E25*$F25*$H25*$K25*$BQ$9)</f>
        <v>0</v>
      </c>
      <c r="BR25" s="66">
        <v>2</v>
      </c>
      <c r="BS25" s="66">
        <f>SUM(BR25*$E25*$F25*$H25*$K25*$BS$9)</f>
        <v>52696.828799999996</v>
      </c>
      <c r="BT25" s="131">
        <v>11</v>
      </c>
      <c r="BU25" s="66">
        <f>SUM(BT25*$E25*$F25*$H25*$K25*$BU$9)</f>
        <v>289832.55839999998</v>
      </c>
      <c r="BV25" s="131">
        <v>4</v>
      </c>
      <c r="BW25" s="66">
        <f>SUM(BV25*$E25*$F25*$H25*$K25*$BW$9)</f>
        <v>105393.65759999999</v>
      </c>
      <c r="BX25" s="66">
        <v>29</v>
      </c>
      <c r="BY25" s="66">
        <f>(BX25*$E25*$F25*$H25*$K25*BY$9)</f>
        <v>764104.01760000002</v>
      </c>
      <c r="BZ25" s="66">
        <v>5</v>
      </c>
      <c r="CA25" s="66">
        <f>(BZ25*$E25*$F25*$H25*$K25*CA$9)</f>
        <v>131742.07199999999</v>
      </c>
      <c r="CB25" s="131">
        <v>60</v>
      </c>
      <c r="CC25" s="66">
        <f>(CB25*$E25*$F25*$H25*$L25*CC$9)</f>
        <v>2098463.0040000002</v>
      </c>
      <c r="CD25" s="131">
        <v>25</v>
      </c>
      <c r="CE25" s="66">
        <f>(CD25*$E25*$F25*$H25*$M25*CE$9)</f>
        <v>1007670.0149999999</v>
      </c>
      <c r="CF25" s="66"/>
      <c r="CG25" s="66">
        <f>(CF25*$E25*$F25*$H25*$K25*CG$9)</f>
        <v>0</v>
      </c>
      <c r="CH25" s="66"/>
      <c r="CI25" s="66">
        <f>(CH25*$E25*$F25*$H25*$J25*CI$9)</f>
        <v>0</v>
      </c>
      <c r="CJ25" s="92"/>
      <c r="CK25" s="92"/>
      <c r="CL25" s="93">
        <f>SUM(P25+N25+R25+T25+Z25+X25+V25+AD25+AB25+AF25+BB25+BF25+AH25+AP25+AR25+BP25+BR25+BN25+BT25+BV25+BJ25+AJ25+AL25+AN25+BD25+BH25+AT25+AV25+AX25+AZ25+BL25+BX25+BZ25+CB25+CD25+CF25+CH25)</f>
        <v>299</v>
      </c>
      <c r="CM25" s="93">
        <f>SUM(Q25+O25+S25+U25+AA25+Y25+W25+AE25+AC25+AG25+BC25+BG25+AI25+AQ25+AS25+BQ25+BS25+BO25+BU25+BW25+BK25+AK25+AM25+AO25+BE25+BI25+AU25+AW25+AY25+BA25+BM25+BY25+CA25+CC25+CE25+CG25+CI25)</f>
        <v>8217725.4125999985</v>
      </c>
      <c r="CN25" s="66">
        <f>[3]ДС!EP26</f>
        <v>969</v>
      </c>
      <c r="CO25" s="67">
        <f>[3]ДС!EQ26</f>
        <v>22321027.891800001</v>
      </c>
      <c r="CP25" s="94">
        <f>CL25+CN25</f>
        <v>1268</v>
      </c>
      <c r="CQ25" s="94">
        <f>CM25+CO25</f>
        <v>30538753.304400001</v>
      </c>
    </row>
    <row r="26" spans="1:97" s="1" customFormat="1" ht="18.75" customHeight="1" x14ac:dyDescent="0.25">
      <c r="A26" s="54">
        <v>5</v>
      </c>
      <c r="B26" s="54"/>
      <c r="C26" s="55" t="s">
        <v>95</v>
      </c>
      <c r="D26" s="69" t="s">
        <v>96</v>
      </c>
      <c r="E26" s="80">
        <v>17622</v>
      </c>
      <c r="F26" s="133">
        <v>1.0900000000000001</v>
      </c>
      <c r="G26" s="115"/>
      <c r="H26" s="58"/>
      <c r="I26" s="58"/>
      <c r="J26" s="70">
        <v>1.4</v>
      </c>
      <c r="K26" s="71">
        <v>1.68</v>
      </c>
      <c r="L26" s="71">
        <v>2.23</v>
      </c>
      <c r="M26" s="72">
        <v>2.57</v>
      </c>
      <c r="N26" s="134">
        <f>SUM(N27:N29)</f>
        <v>0</v>
      </c>
      <c r="O26" s="134">
        <f t="shared" ref="O26:BZ26" si="72">SUM(O27:O29)</f>
        <v>0</v>
      </c>
      <c r="P26" s="134">
        <f t="shared" si="72"/>
        <v>0</v>
      </c>
      <c r="Q26" s="134">
        <f t="shared" si="72"/>
        <v>0</v>
      </c>
      <c r="R26" s="134">
        <f t="shared" si="72"/>
        <v>65</v>
      </c>
      <c r="S26" s="134">
        <f t="shared" si="72"/>
        <v>2606470.02</v>
      </c>
      <c r="T26" s="134">
        <f t="shared" si="72"/>
        <v>0</v>
      </c>
      <c r="U26" s="134">
        <f t="shared" si="72"/>
        <v>0</v>
      </c>
      <c r="V26" s="134">
        <f t="shared" si="72"/>
        <v>0</v>
      </c>
      <c r="W26" s="134">
        <f t="shared" si="72"/>
        <v>0</v>
      </c>
      <c r="X26" s="134">
        <f t="shared" si="72"/>
        <v>0</v>
      </c>
      <c r="Y26" s="134">
        <f t="shared" si="72"/>
        <v>0</v>
      </c>
      <c r="Z26" s="134">
        <f t="shared" si="72"/>
        <v>0</v>
      </c>
      <c r="AA26" s="134">
        <f t="shared" si="72"/>
        <v>0</v>
      </c>
      <c r="AB26" s="134">
        <f t="shared" si="72"/>
        <v>5</v>
      </c>
      <c r="AC26" s="134">
        <f t="shared" si="72"/>
        <v>149258.34</v>
      </c>
      <c r="AD26" s="134">
        <f t="shared" si="72"/>
        <v>0</v>
      </c>
      <c r="AE26" s="134">
        <f t="shared" si="72"/>
        <v>0</v>
      </c>
      <c r="AF26" s="134">
        <f t="shared" si="72"/>
        <v>5</v>
      </c>
      <c r="AG26" s="134">
        <f t="shared" si="72"/>
        <v>134702.568</v>
      </c>
      <c r="AH26" s="134">
        <f t="shared" si="72"/>
        <v>0</v>
      </c>
      <c r="AI26" s="134">
        <f t="shared" si="72"/>
        <v>0</v>
      </c>
      <c r="AJ26" s="134">
        <f t="shared" si="72"/>
        <v>0</v>
      </c>
      <c r="AK26" s="134">
        <f t="shared" si="72"/>
        <v>0</v>
      </c>
      <c r="AL26" s="134">
        <f t="shared" si="72"/>
        <v>0</v>
      </c>
      <c r="AM26" s="134">
        <f t="shared" si="72"/>
        <v>0</v>
      </c>
      <c r="AN26" s="134">
        <f t="shared" si="72"/>
        <v>0</v>
      </c>
      <c r="AO26" s="134">
        <f t="shared" si="72"/>
        <v>0</v>
      </c>
      <c r="AP26" s="134">
        <f t="shared" si="72"/>
        <v>0</v>
      </c>
      <c r="AQ26" s="134">
        <f t="shared" si="72"/>
        <v>0</v>
      </c>
      <c r="AR26" s="134">
        <f t="shared" si="72"/>
        <v>0</v>
      </c>
      <c r="AS26" s="134">
        <f t="shared" si="72"/>
        <v>0</v>
      </c>
      <c r="AT26" s="134">
        <f t="shared" si="72"/>
        <v>0</v>
      </c>
      <c r="AU26" s="134">
        <f t="shared" si="72"/>
        <v>0</v>
      </c>
      <c r="AV26" s="134">
        <f t="shared" si="72"/>
        <v>0</v>
      </c>
      <c r="AW26" s="134">
        <f t="shared" si="72"/>
        <v>0</v>
      </c>
      <c r="AX26" s="134">
        <f t="shared" si="72"/>
        <v>0</v>
      </c>
      <c r="AY26" s="134">
        <f t="shared" si="72"/>
        <v>0</v>
      </c>
      <c r="AZ26" s="134">
        <f t="shared" si="72"/>
        <v>5</v>
      </c>
      <c r="BA26" s="134">
        <f t="shared" si="72"/>
        <v>149258.34</v>
      </c>
      <c r="BB26" s="134">
        <f t="shared" si="72"/>
        <v>2</v>
      </c>
      <c r="BC26" s="134">
        <f t="shared" si="72"/>
        <v>53881.027199999997</v>
      </c>
      <c r="BD26" s="134">
        <f t="shared" si="72"/>
        <v>0</v>
      </c>
      <c r="BE26" s="134">
        <f t="shared" si="72"/>
        <v>0</v>
      </c>
      <c r="BF26" s="134">
        <f t="shared" si="72"/>
        <v>1</v>
      </c>
      <c r="BG26" s="134">
        <f t="shared" si="72"/>
        <v>71347.953600000008</v>
      </c>
      <c r="BH26" s="134">
        <f t="shared" si="72"/>
        <v>0</v>
      </c>
      <c r="BI26" s="134">
        <f t="shared" si="72"/>
        <v>0</v>
      </c>
      <c r="BJ26" s="134">
        <f t="shared" si="72"/>
        <v>0</v>
      </c>
      <c r="BK26" s="134">
        <f t="shared" si="72"/>
        <v>0</v>
      </c>
      <c r="BL26" s="134">
        <f t="shared" si="72"/>
        <v>0</v>
      </c>
      <c r="BM26" s="134">
        <f t="shared" si="72"/>
        <v>0</v>
      </c>
      <c r="BN26" s="134">
        <f t="shared" si="72"/>
        <v>0</v>
      </c>
      <c r="BO26" s="134">
        <f t="shared" si="72"/>
        <v>0</v>
      </c>
      <c r="BP26" s="134">
        <f t="shared" si="72"/>
        <v>0</v>
      </c>
      <c r="BQ26" s="134">
        <f t="shared" si="72"/>
        <v>0</v>
      </c>
      <c r="BR26" s="134">
        <f t="shared" si="72"/>
        <v>6</v>
      </c>
      <c r="BS26" s="134">
        <f t="shared" si="72"/>
        <v>250457.96160000001</v>
      </c>
      <c r="BT26" s="134">
        <f t="shared" si="72"/>
        <v>0</v>
      </c>
      <c r="BU26" s="134">
        <f t="shared" si="72"/>
        <v>0</v>
      </c>
      <c r="BV26" s="134">
        <f t="shared" si="72"/>
        <v>0</v>
      </c>
      <c r="BW26" s="134">
        <f t="shared" si="72"/>
        <v>0</v>
      </c>
      <c r="BX26" s="134">
        <f t="shared" si="72"/>
        <v>4</v>
      </c>
      <c r="BY26" s="134">
        <f t="shared" si="72"/>
        <v>107762.05439999999</v>
      </c>
      <c r="BZ26" s="118">
        <f t="shared" si="72"/>
        <v>0</v>
      </c>
      <c r="CA26" s="134">
        <f t="shared" ref="CA26:CQ26" si="73">SUM(CA27:CA29)</f>
        <v>0</v>
      </c>
      <c r="CB26" s="134">
        <f t="shared" si="73"/>
        <v>0</v>
      </c>
      <c r="CC26" s="134">
        <f t="shared" si="73"/>
        <v>0</v>
      </c>
      <c r="CD26" s="134">
        <f t="shared" si="73"/>
        <v>4</v>
      </c>
      <c r="CE26" s="134">
        <f t="shared" si="73"/>
        <v>164850.2856</v>
      </c>
      <c r="CF26" s="134">
        <f t="shared" si="73"/>
        <v>0</v>
      </c>
      <c r="CG26" s="134">
        <f t="shared" si="73"/>
        <v>0</v>
      </c>
      <c r="CH26" s="134">
        <f t="shared" si="73"/>
        <v>0</v>
      </c>
      <c r="CI26" s="134">
        <f t="shared" si="73"/>
        <v>0</v>
      </c>
      <c r="CJ26" s="134">
        <f t="shared" si="73"/>
        <v>0</v>
      </c>
      <c r="CK26" s="134">
        <f t="shared" si="73"/>
        <v>0</v>
      </c>
      <c r="CL26" s="134">
        <f t="shared" si="73"/>
        <v>97</v>
      </c>
      <c r="CM26" s="134">
        <f t="shared" si="73"/>
        <v>3687988.5504000001</v>
      </c>
      <c r="CN26" s="134">
        <f t="shared" si="73"/>
        <v>71</v>
      </c>
      <c r="CO26" s="135">
        <f t="shared" si="73"/>
        <v>1929071.5290000001</v>
      </c>
      <c r="CP26" s="118">
        <f t="shared" si="73"/>
        <v>168</v>
      </c>
      <c r="CQ26" s="118">
        <f t="shared" si="73"/>
        <v>5617060.0794000002</v>
      </c>
      <c r="CR26" s="3"/>
    </row>
    <row r="27" spans="1:97" s="3" customFormat="1" ht="18.75" customHeight="1" x14ac:dyDescent="0.25">
      <c r="A27" s="122"/>
      <c r="B27" s="122">
        <v>13</v>
      </c>
      <c r="C27" s="123" t="s">
        <v>97</v>
      </c>
      <c r="D27" s="100" t="s">
        <v>98</v>
      </c>
      <c r="E27" s="80">
        <v>17622</v>
      </c>
      <c r="F27" s="81">
        <v>0.91</v>
      </c>
      <c r="G27" s="82"/>
      <c r="H27" s="83">
        <v>1</v>
      </c>
      <c r="I27" s="84"/>
      <c r="J27" s="85">
        <v>1.4</v>
      </c>
      <c r="K27" s="85">
        <v>1.68</v>
      </c>
      <c r="L27" s="85">
        <v>2.23</v>
      </c>
      <c r="M27" s="86">
        <v>2.57</v>
      </c>
      <c r="N27" s="95"/>
      <c r="O27" s="66">
        <f t="shared" ref="O27:O29" si="74">SUM(N27*$E27*$F27*$H27*$J27*$O$9)</f>
        <v>0</v>
      </c>
      <c r="P27" s="88"/>
      <c r="Q27" s="66">
        <f>SUM(P27*$E27*$F27*$H27*$J27*$Q$9)</f>
        <v>0</v>
      </c>
      <c r="R27" s="66">
        <v>34</v>
      </c>
      <c r="S27" s="66">
        <f>SUM(R27*$E27*$F27*$H27*$J27*$S$9)</f>
        <v>763314.55200000003</v>
      </c>
      <c r="T27" s="88"/>
      <c r="U27" s="66">
        <f>SUM(T27*$E27*$F27*$H27*$J27*$U$9)</f>
        <v>0</v>
      </c>
      <c r="V27" s="88"/>
      <c r="W27" s="66">
        <f>SUM(V27*$E27*$F27*$H27*$J27*$W$9)</f>
        <v>0</v>
      </c>
      <c r="X27" s="88"/>
      <c r="Y27" s="66"/>
      <c r="Z27" s="88">
        <v>0</v>
      </c>
      <c r="AA27" s="66">
        <f>SUM(Z27*$E27*$F27*$H27*$J27*$AA$9)</f>
        <v>0</v>
      </c>
      <c r="AB27" s="66">
        <v>4</v>
      </c>
      <c r="AC27" s="66">
        <f>SUM(AB27*$E27*$F27*$H27*$J27*$AC$9)</f>
        <v>89801.712</v>
      </c>
      <c r="AD27" s="66">
        <v>0</v>
      </c>
      <c r="AE27" s="66">
        <f>SUM(AD27*$E27*$F27*$H27*$K27*$AE$9)</f>
        <v>0</v>
      </c>
      <c r="AF27" s="66">
        <v>5</v>
      </c>
      <c r="AG27" s="66">
        <f>SUM(AF27*$E27*$F27*$H27*$K27*$AG$9)</f>
        <v>134702.568</v>
      </c>
      <c r="AH27" s="66"/>
      <c r="AI27" s="66">
        <f>SUM(AH27*$E27*$F27*$H27*$J27*$AI$9)</f>
        <v>0</v>
      </c>
      <c r="AJ27" s="88"/>
      <c r="AK27" s="66">
        <f>SUM(AJ27*$E27*$F27*$H27*$J27*$AK$9)</f>
        <v>0</v>
      </c>
      <c r="AL27" s="88"/>
      <c r="AM27" s="66"/>
      <c r="AN27" s="88"/>
      <c r="AO27" s="66">
        <f>SUM(AN27*$E27*$F27*$H27*$J27*$AO$9)</f>
        <v>0</v>
      </c>
      <c r="AP27" s="88"/>
      <c r="AQ27" s="66">
        <f>SUM(AP27*$E27*$F27*$H27*$J27*$AQ$9)</f>
        <v>0</v>
      </c>
      <c r="AR27" s="66"/>
      <c r="AS27" s="66">
        <f>SUM(AR27*$E27*$F27*$H27*$J27*$AS$9)</f>
        <v>0</v>
      </c>
      <c r="AT27" s="88"/>
      <c r="AU27" s="66">
        <f>SUM(AT27*$E27*$F27*$H27*$J27*$AU$9)</f>
        <v>0</v>
      </c>
      <c r="AV27" s="88"/>
      <c r="AW27" s="66">
        <f>SUM(AV27*$E27*$F27*$H27*$J27*$AW$9)</f>
        <v>0</v>
      </c>
      <c r="AX27" s="66"/>
      <c r="AY27" s="66">
        <f>SUM(AX27*$E27*$F27*$H27*$J27*$AY$9)</f>
        <v>0</v>
      </c>
      <c r="AZ27" s="66">
        <v>4</v>
      </c>
      <c r="BA27" s="66">
        <f>SUM(AZ27*$E27*$F27*$H27*$J27*$BA$9)</f>
        <v>89801.712</v>
      </c>
      <c r="BB27" s="89">
        <v>2</v>
      </c>
      <c r="BC27" s="66">
        <f>SUM(BB27*$E27*$F27*$H27*$K27*$BC$9)</f>
        <v>53881.027199999997</v>
      </c>
      <c r="BD27" s="88"/>
      <c r="BE27" s="66">
        <f>SUM(BD27*$E27*$F27*$H27*$K27*$BE$9)</f>
        <v>0</v>
      </c>
      <c r="BF27" s="131"/>
      <c r="BG27" s="66">
        <f>SUM(BF27*$E27*$F27*$H27*$K27*$BG$9)</f>
        <v>0</v>
      </c>
      <c r="BH27" s="66"/>
      <c r="BI27" s="66">
        <f>SUM(BH27*$E27*$F27*$H27*$K27*$BI$9)</f>
        <v>0</v>
      </c>
      <c r="BJ27" s="90"/>
      <c r="BK27" s="66">
        <f>SUM(BJ27*$E27*$F27*$H27*$K27*$BK$9)</f>
        <v>0</v>
      </c>
      <c r="BL27" s="90"/>
      <c r="BM27" s="66"/>
      <c r="BN27" s="66"/>
      <c r="BO27" s="66">
        <f>SUM(BN27*$E27*$F27*$H27*$K27*$BO$9)</f>
        <v>0</v>
      </c>
      <c r="BP27" s="88"/>
      <c r="BQ27" s="66">
        <f>SUM(BP27*$E27*$F27*$H27*$K27*$BQ$9)</f>
        <v>0</v>
      </c>
      <c r="BR27" s="66">
        <v>4</v>
      </c>
      <c r="BS27" s="66">
        <f>SUM(BR27*$E27*$F27*$H27*$K27*$BS$9)</f>
        <v>107762.05439999999</v>
      </c>
      <c r="BT27" s="88"/>
      <c r="BU27" s="66">
        <f>SUM(BT27*$E27*$F27*$H27*$K27*$BU$9)</f>
        <v>0</v>
      </c>
      <c r="BV27" s="88"/>
      <c r="BW27" s="66">
        <f>SUM(BV27*$E27*$F27*$H27*$K27*$BW$9)</f>
        <v>0</v>
      </c>
      <c r="BX27" s="66">
        <v>4</v>
      </c>
      <c r="BY27" s="66">
        <f>(BX27*$E27*$F27*$H27*$K27*BY$9)</f>
        <v>107762.05439999999</v>
      </c>
      <c r="BZ27" s="66"/>
      <c r="CA27" s="66">
        <f t="shared" ref="CA27:CA29" si="75">(BZ27*$E27*$F27*$H27*$K27*CA$9)</f>
        <v>0</v>
      </c>
      <c r="CB27" s="131"/>
      <c r="CC27" s="66">
        <f t="shared" ref="CC27:CC29" si="76">(CB27*$E27*$F27*$H27*$L27*CC$9)</f>
        <v>0</v>
      </c>
      <c r="CD27" s="131">
        <v>4</v>
      </c>
      <c r="CE27" s="66">
        <f t="shared" ref="CE27:CE29" si="77">(CD27*$E27*$F27*$H27*$M27*CE$9)</f>
        <v>164850.2856</v>
      </c>
      <c r="CF27" s="66"/>
      <c r="CG27" s="66">
        <f t="shared" ref="CG27:CG29" si="78">(CF27*$E27*$F27*$H27*$K27*CG$9)</f>
        <v>0</v>
      </c>
      <c r="CH27" s="66"/>
      <c r="CI27" s="66">
        <f t="shared" ref="CI27:CI29" si="79">(CH27*$E27*$F27*$H27*$J27*CI$9)</f>
        <v>0</v>
      </c>
      <c r="CJ27" s="92"/>
      <c r="CK27" s="92"/>
      <c r="CL27" s="93">
        <f t="shared" ref="CL27:CM29" si="80">SUM(P27+N27+R27+T27+Z27+X27+V27+AD27+AB27+AF27+BB27+BF27+AH27+AP27+AR27+BP27+BR27+BN27+BT27+BV27+BJ27+AJ27+AL27+AN27+BD27+BH27+AT27+AV27+AX27+AZ27+BL27+BX27+BZ27+CB27+CD27+CF27+CH27)</f>
        <v>61</v>
      </c>
      <c r="CM27" s="93">
        <f t="shared" si="80"/>
        <v>1511875.9656</v>
      </c>
      <c r="CN27" s="66">
        <f>[3]ДС!EP28</f>
        <v>65</v>
      </c>
      <c r="CO27" s="67">
        <f>[3]ДС!EQ28</f>
        <v>1572331.7610000002</v>
      </c>
      <c r="CP27" s="94">
        <f t="shared" ref="CP27:CQ29" si="81">CL27+CN27</f>
        <v>126</v>
      </c>
      <c r="CQ27" s="94">
        <f t="shared" si="81"/>
        <v>3084207.7266000002</v>
      </c>
    </row>
    <row r="28" spans="1:97" s="3" customFormat="1" ht="18.75" customHeight="1" x14ac:dyDescent="0.25">
      <c r="A28" s="122"/>
      <c r="B28" s="122">
        <v>14</v>
      </c>
      <c r="C28" s="123" t="s">
        <v>99</v>
      </c>
      <c r="D28" s="100" t="s">
        <v>100</v>
      </c>
      <c r="E28" s="80">
        <v>17622</v>
      </c>
      <c r="F28" s="81">
        <v>2.41</v>
      </c>
      <c r="G28" s="82"/>
      <c r="H28" s="83">
        <v>1</v>
      </c>
      <c r="I28" s="84"/>
      <c r="J28" s="85">
        <v>1.4</v>
      </c>
      <c r="K28" s="85">
        <v>1.68</v>
      </c>
      <c r="L28" s="85">
        <v>2.23</v>
      </c>
      <c r="M28" s="86">
        <v>2.57</v>
      </c>
      <c r="N28" s="95"/>
      <c r="O28" s="66">
        <f t="shared" si="74"/>
        <v>0</v>
      </c>
      <c r="P28" s="95"/>
      <c r="Q28" s="66">
        <f>SUM(P28*$E28*$F28*$H28*$J28*$Q$9)</f>
        <v>0</v>
      </c>
      <c r="R28" s="66">
        <v>31</v>
      </c>
      <c r="S28" s="66">
        <f>SUM(R28*$E28*$F28*$H28*$J28*$S$9)</f>
        <v>1843155.4680000001</v>
      </c>
      <c r="T28" s="95"/>
      <c r="U28" s="66">
        <f>SUM(T28*$E28*$F28*$H28*$J28*$U$9)</f>
        <v>0</v>
      </c>
      <c r="V28" s="95"/>
      <c r="W28" s="66">
        <f>SUM(V28*$E28*$F28*$H28*$J28*$W$9)</f>
        <v>0</v>
      </c>
      <c r="X28" s="95"/>
      <c r="Y28" s="66"/>
      <c r="Z28" s="95">
        <v>0</v>
      </c>
      <c r="AA28" s="66">
        <f>SUM(Z28*$E28*$F28*$H28*$J28*$AA$9)</f>
        <v>0</v>
      </c>
      <c r="AB28" s="87">
        <v>1</v>
      </c>
      <c r="AC28" s="66">
        <f>SUM(AB28*$E28*$F28*$H28*$J28*$AC$9)</f>
        <v>59456.628000000004</v>
      </c>
      <c r="AD28" s="87">
        <v>0</v>
      </c>
      <c r="AE28" s="66">
        <f>SUM(AD28*$E28*$F28*$H28*$K28*$AE$9)</f>
        <v>0</v>
      </c>
      <c r="AF28" s="136"/>
      <c r="AG28" s="66">
        <f>SUM(AF28*$E28*$F28*$H28*$K28*$AG$9)</f>
        <v>0</v>
      </c>
      <c r="AH28" s="87"/>
      <c r="AI28" s="66">
        <f>SUM(AH28*$E28*$F28*$H28*$J28*$AI$9)</f>
        <v>0</v>
      </c>
      <c r="AJ28" s="95"/>
      <c r="AK28" s="66">
        <f>SUM(AJ28*$E28*$F28*$H28*$J28*$AK$9)</f>
        <v>0</v>
      </c>
      <c r="AL28" s="95"/>
      <c r="AM28" s="66"/>
      <c r="AN28" s="95"/>
      <c r="AO28" s="66">
        <f>SUM(AN28*$E28*$F28*$H28*$J28*$AO$9)</f>
        <v>0</v>
      </c>
      <c r="AP28" s="95"/>
      <c r="AQ28" s="66">
        <f>SUM(AP28*$E28*$F28*$H28*$J28*$AQ$9)</f>
        <v>0</v>
      </c>
      <c r="AR28" s="87"/>
      <c r="AS28" s="66">
        <f>SUM(AR28*$E28*$F28*$H28*$J28*$AS$9)</f>
        <v>0</v>
      </c>
      <c r="AT28" s="95"/>
      <c r="AU28" s="66">
        <f>SUM(AT28*$E28*$F28*$H28*$J28*$AU$9)</f>
        <v>0</v>
      </c>
      <c r="AV28" s="95"/>
      <c r="AW28" s="66">
        <f>SUM(AV28*$E28*$F28*$H28*$J28*$AW$9)</f>
        <v>0</v>
      </c>
      <c r="AX28" s="95"/>
      <c r="AY28" s="66">
        <f>SUM(AX28*$E28*$F28*$H28*$J28*$AY$9)</f>
        <v>0</v>
      </c>
      <c r="AZ28" s="95">
        <v>1</v>
      </c>
      <c r="BA28" s="66">
        <f>SUM(AZ28*$E28*$F28*$H28*$J28*$BA$9)</f>
        <v>59456.628000000004</v>
      </c>
      <c r="BB28" s="96"/>
      <c r="BC28" s="66">
        <f>SUM(BB28*$E28*$F28*$H28*$K28*$BC$9)</f>
        <v>0</v>
      </c>
      <c r="BD28" s="95"/>
      <c r="BE28" s="66">
        <f>SUM(BD28*$E28*$F28*$H28*$K28*$BE$9)</f>
        <v>0</v>
      </c>
      <c r="BF28" s="136">
        <v>1</v>
      </c>
      <c r="BG28" s="66">
        <f>SUM(BF28*$E28*$F28*$H28*$K28*$BG$9)</f>
        <v>71347.953600000008</v>
      </c>
      <c r="BH28" s="87"/>
      <c r="BI28" s="66">
        <f>SUM(BH28*$E28*$F28*$H28*$K28*$BI$9)</f>
        <v>0</v>
      </c>
      <c r="BJ28" s="95"/>
      <c r="BK28" s="66">
        <f>SUM(BJ28*$E28*$F28*$H28*$K28*$BK$9)</f>
        <v>0</v>
      </c>
      <c r="BL28" s="97"/>
      <c r="BM28" s="66"/>
      <c r="BN28" s="87"/>
      <c r="BO28" s="66">
        <f>SUM(BN28*$E28*$F28*$H28*$K28*$BO$9)</f>
        <v>0</v>
      </c>
      <c r="BP28" s="95"/>
      <c r="BQ28" s="66">
        <f>SUM(BP28*$E28*$F28*$H28*$K28*$BQ$9)</f>
        <v>0</v>
      </c>
      <c r="BR28" s="87">
        <v>2</v>
      </c>
      <c r="BS28" s="66">
        <f>SUM(BR28*$E28*$F28*$H28*$K28*$BS$9)</f>
        <v>142695.90720000002</v>
      </c>
      <c r="BT28" s="95"/>
      <c r="BU28" s="66">
        <f>SUM(BT28*$E28*$F28*$H28*$K28*$BU$9)</f>
        <v>0</v>
      </c>
      <c r="BV28" s="95"/>
      <c r="BW28" s="66">
        <f>SUM(BV28*$E28*$F28*$H28*$K28*$BW$9)</f>
        <v>0</v>
      </c>
      <c r="BX28" s="95"/>
      <c r="BY28" s="66">
        <f>(BX28*$E28*$F28*$H28*$K28*BY$9)</f>
        <v>0</v>
      </c>
      <c r="BZ28" s="66"/>
      <c r="CA28" s="66">
        <f t="shared" si="75"/>
        <v>0</v>
      </c>
      <c r="CB28" s="136"/>
      <c r="CC28" s="66">
        <f t="shared" si="76"/>
        <v>0</v>
      </c>
      <c r="CD28" s="126"/>
      <c r="CE28" s="66">
        <f t="shared" si="77"/>
        <v>0</v>
      </c>
      <c r="CF28" s="66"/>
      <c r="CG28" s="66">
        <f t="shared" si="78"/>
        <v>0</v>
      </c>
      <c r="CH28" s="66"/>
      <c r="CI28" s="66">
        <f t="shared" si="79"/>
        <v>0</v>
      </c>
      <c r="CJ28" s="92"/>
      <c r="CK28" s="92"/>
      <c r="CL28" s="93">
        <f t="shared" si="80"/>
        <v>36</v>
      </c>
      <c r="CM28" s="93">
        <f t="shared" si="80"/>
        <v>2176112.5847999998</v>
      </c>
      <c r="CN28" s="66">
        <f>[3]ДС!EP29</f>
        <v>6</v>
      </c>
      <c r="CO28" s="67">
        <f>[3]ДС!EQ29</f>
        <v>356739.76800000004</v>
      </c>
      <c r="CP28" s="94">
        <f t="shared" si="81"/>
        <v>42</v>
      </c>
      <c r="CQ28" s="94">
        <f t="shared" si="81"/>
        <v>2532852.3528</v>
      </c>
    </row>
    <row r="29" spans="1:97" s="3" customFormat="1" ht="45" customHeight="1" x14ac:dyDescent="0.25">
      <c r="A29" s="122"/>
      <c r="B29" s="122">
        <v>15</v>
      </c>
      <c r="C29" s="123" t="s">
        <v>101</v>
      </c>
      <c r="D29" s="100" t="s">
        <v>102</v>
      </c>
      <c r="E29" s="80">
        <v>17622</v>
      </c>
      <c r="F29" s="81">
        <v>3.73</v>
      </c>
      <c r="G29" s="82"/>
      <c r="H29" s="83">
        <v>1</v>
      </c>
      <c r="I29" s="84"/>
      <c r="J29" s="137">
        <v>1.4</v>
      </c>
      <c r="K29" s="137">
        <v>1.68</v>
      </c>
      <c r="L29" s="137">
        <v>2.23</v>
      </c>
      <c r="M29" s="138">
        <v>2.57</v>
      </c>
      <c r="N29" s="95"/>
      <c r="O29" s="66">
        <f t="shared" si="74"/>
        <v>0</v>
      </c>
      <c r="P29" s="88"/>
      <c r="Q29" s="66">
        <f>SUM(P29*$E29*$F29*$H29*$J29*$Q$9)</f>
        <v>0</v>
      </c>
      <c r="R29" s="66"/>
      <c r="S29" s="66">
        <f>SUM(R29*$E29*$F29*$H29*$J29*$S$9)</f>
        <v>0</v>
      </c>
      <c r="T29" s="66"/>
      <c r="U29" s="66">
        <f>SUM(T29*$E29*$F29*$H29*$J29*$U$9)</f>
        <v>0</v>
      </c>
      <c r="V29" s="88"/>
      <c r="W29" s="66">
        <f>SUM(V29*$E29*$F29*$H29*$J29*$W$9)</f>
        <v>0</v>
      </c>
      <c r="X29" s="88"/>
      <c r="Y29" s="87"/>
      <c r="Z29" s="88"/>
      <c r="AA29" s="66">
        <f>SUM(Z29*$E29*$F29*$H29*$J29*$AA$9)</f>
        <v>0</v>
      </c>
      <c r="AB29" s="66">
        <v>0</v>
      </c>
      <c r="AC29" s="66">
        <f>SUM(AB29*$E29*$F29*$H29*$J29*$AC$9)</f>
        <v>0</v>
      </c>
      <c r="AD29" s="66"/>
      <c r="AE29" s="66">
        <f>SUM(AD29*$E29*$F29*$H29*$K29*$AE$9)</f>
        <v>0</v>
      </c>
      <c r="AF29" s="66"/>
      <c r="AG29" s="66">
        <f>SUM(AF29*$E29*$F29*$H29*$K29*$AG$9)</f>
        <v>0</v>
      </c>
      <c r="AH29" s="66"/>
      <c r="AI29" s="66">
        <f>SUM(AH29*$E29*$F29*$H29*$J29*$AI$9)</f>
        <v>0</v>
      </c>
      <c r="AJ29" s="88"/>
      <c r="AK29" s="66">
        <f>SUM(AJ29*$E29*$F29*$H29*$J29*$AK$9)</f>
        <v>0</v>
      </c>
      <c r="AL29" s="88"/>
      <c r="AM29" s="87"/>
      <c r="AN29" s="88"/>
      <c r="AO29" s="66">
        <f>SUM(AN29*$E29*$F29*$H29*$J29*$AO$9)</f>
        <v>0</v>
      </c>
      <c r="AP29" s="95"/>
      <c r="AQ29" s="66">
        <f>SUM(AP29*$E29*$F29*$H29*$J29*$AQ$9)</f>
        <v>0</v>
      </c>
      <c r="AR29" s="66"/>
      <c r="AS29" s="66">
        <f>SUM(AR29*$E29*$F29*$H29*$J29*$AS$9)</f>
        <v>0</v>
      </c>
      <c r="AT29" s="88"/>
      <c r="AU29" s="66">
        <f>SUM(AT29*$E29*$F29*$H29*$J29*$AU$9)</f>
        <v>0</v>
      </c>
      <c r="AV29" s="88"/>
      <c r="AW29" s="66">
        <f>SUM(AV29*$E29*$F29*$H29*$J29*$AW$9)</f>
        <v>0</v>
      </c>
      <c r="AX29" s="95"/>
      <c r="AY29" s="66">
        <f>SUM(AX29*$E29*$F29*$H29*$J29*$AY$9)</f>
        <v>0</v>
      </c>
      <c r="AZ29" s="88">
        <v>0</v>
      </c>
      <c r="BA29" s="66">
        <f>SUM(AZ29*$E29*$F29*$H29*$J29*$BA$9)</f>
        <v>0</v>
      </c>
      <c r="BB29" s="96"/>
      <c r="BC29" s="66">
        <f>SUM(BB29*$E29*$F29*$H29*$K29*$BC$9)</f>
        <v>0</v>
      </c>
      <c r="BD29" s="139"/>
      <c r="BE29" s="66">
        <f>SUM(BD29*$E29*$F29*$H29*$K29*$BE$9)</f>
        <v>0</v>
      </c>
      <c r="BF29" s="66"/>
      <c r="BG29" s="66">
        <f>SUM(BF29*$E29*$F29*$H29*$K29*$BG$9)</f>
        <v>0</v>
      </c>
      <c r="BH29" s="66"/>
      <c r="BI29" s="66">
        <f>SUM(BH29*$E29*$F29*$H29*$K29*$BI$9)</f>
        <v>0</v>
      </c>
      <c r="BJ29" s="88"/>
      <c r="BK29" s="66">
        <f>SUM(BJ29*$E29*$F29*$H29*$K29*$BK$9)</f>
        <v>0</v>
      </c>
      <c r="BL29" s="90"/>
      <c r="BM29" s="66"/>
      <c r="BN29" s="66"/>
      <c r="BO29" s="66">
        <f>SUM(BN29*$E29*$F29*$H29*$K29*$BO$9)</f>
        <v>0</v>
      </c>
      <c r="BP29" s="88"/>
      <c r="BQ29" s="66">
        <f>SUM(BP29*$E29*$F29*$H29*$K29*$BQ$9)</f>
        <v>0</v>
      </c>
      <c r="BR29" s="66">
        <v>0</v>
      </c>
      <c r="BS29" s="66">
        <f>SUM(BR29*$E29*$F29*$H29*$K29*$BS$9)</f>
        <v>0</v>
      </c>
      <c r="BT29" s="88"/>
      <c r="BU29" s="66">
        <f>SUM(BT29*$E29*$F29*$H29*$K29*$BU$9)</f>
        <v>0</v>
      </c>
      <c r="BV29" s="88"/>
      <c r="BW29" s="66">
        <f>SUM(BV29*$E29*$F29*$H29*$K29*$BW$9)</f>
        <v>0</v>
      </c>
      <c r="BX29" s="88"/>
      <c r="BY29" s="66">
        <f>(BX29*$E29*$F29*$H29*$K29*BY$9)</f>
        <v>0</v>
      </c>
      <c r="BZ29" s="66"/>
      <c r="CA29" s="66">
        <f t="shared" si="75"/>
        <v>0</v>
      </c>
      <c r="CB29" s="66"/>
      <c r="CC29" s="66">
        <f t="shared" si="76"/>
        <v>0</v>
      </c>
      <c r="CD29" s="88"/>
      <c r="CE29" s="66">
        <f t="shared" si="77"/>
        <v>0</v>
      </c>
      <c r="CF29" s="66"/>
      <c r="CG29" s="66">
        <f t="shared" si="78"/>
        <v>0</v>
      </c>
      <c r="CH29" s="87"/>
      <c r="CI29" s="66">
        <f t="shared" si="79"/>
        <v>0</v>
      </c>
      <c r="CJ29" s="140"/>
      <c r="CK29" s="140"/>
      <c r="CL29" s="93">
        <f t="shared" si="80"/>
        <v>0</v>
      </c>
      <c r="CM29" s="93">
        <f t="shared" si="80"/>
        <v>0</v>
      </c>
      <c r="CN29" s="66">
        <f>[3]ДС!EP30</f>
        <v>0</v>
      </c>
      <c r="CO29" s="67">
        <f>[3]ДС!EQ30</f>
        <v>0</v>
      </c>
      <c r="CP29" s="94">
        <f t="shared" si="81"/>
        <v>0</v>
      </c>
      <c r="CQ29" s="94">
        <f t="shared" si="81"/>
        <v>0</v>
      </c>
    </row>
    <row r="30" spans="1:97" s="142" customFormat="1" ht="18.75" customHeight="1" x14ac:dyDescent="0.25">
      <c r="A30" s="141">
        <v>6</v>
      </c>
      <c r="B30" s="141"/>
      <c r="C30" s="55" t="s">
        <v>103</v>
      </c>
      <c r="D30" s="69" t="s">
        <v>104</v>
      </c>
      <c r="E30" s="80">
        <v>17622</v>
      </c>
      <c r="F30" s="133">
        <v>1.54</v>
      </c>
      <c r="G30" s="115"/>
      <c r="H30" s="58"/>
      <c r="I30" s="58"/>
      <c r="J30" s="70">
        <v>1.4</v>
      </c>
      <c r="K30" s="71">
        <v>1.68</v>
      </c>
      <c r="L30" s="71">
        <v>2.23</v>
      </c>
      <c r="M30" s="72">
        <v>2.57</v>
      </c>
      <c r="N30" s="134">
        <f>SUM(N31:N34)</f>
        <v>0</v>
      </c>
      <c r="O30" s="134">
        <f t="shared" ref="O30:BZ30" si="82">SUM(O31:O34)</f>
        <v>0</v>
      </c>
      <c r="P30" s="134">
        <f t="shared" si="82"/>
        <v>0</v>
      </c>
      <c r="Q30" s="134">
        <f t="shared" si="82"/>
        <v>0</v>
      </c>
      <c r="R30" s="134">
        <f t="shared" si="82"/>
        <v>0</v>
      </c>
      <c r="S30" s="134">
        <f t="shared" si="82"/>
        <v>0</v>
      </c>
      <c r="T30" s="134">
        <f t="shared" si="82"/>
        <v>0</v>
      </c>
      <c r="U30" s="134">
        <f t="shared" si="82"/>
        <v>0</v>
      </c>
      <c r="V30" s="134">
        <f t="shared" si="82"/>
        <v>0</v>
      </c>
      <c r="W30" s="134">
        <f t="shared" si="82"/>
        <v>0</v>
      </c>
      <c r="X30" s="134">
        <f t="shared" si="82"/>
        <v>172</v>
      </c>
      <c r="Y30" s="134">
        <f t="shared" si="82"/>
        <v>4478404.6727976594</v>
      </c>
      <c r="Z30" s="134">
        <f t="shared" si="82"/>
        <v>0</v>
      </c>
      <c r="AA30" s="134">
        <f t="shared" si="82"/>
        <v>0</v>
      </c>
      <c r="AB30" s="134">
        <f t="shared" si="82"/>
        <v>0</v>
      </c>
      <c r="AC30" s="134">
        <f t="shared" si="82"/>
        <v>0</v>
      </c>
      <c r="AD30" s="134">
        <f t="shared" si="82"/>
        <v>0</v>
      </c>
      <c r="AE30" s="134">
        <f t="shared" si="82"/>
        <v>0</v>
      </c>
      <c r="AF30" s="134">
        <f t="shared" si="82"/>
        <v>6</v>
      </c>
      <c r="AG30" s="134">
        <f t="shared" si="82"/>
        <v>61526.212070399997</v>
      </c>
      <c r="AH30" s="134">
        <f t="shared" si="82"/>
        <v>0</v>
      </c>
      <c r="AI30" s="134">
        <f t="shared" si="82"/>
        <v>0</v>
      </c>
      <c r="AJ30" s="134">
        <f t="shared" si="82"/>
        <v>0</v>
      </c>
      <c r="AK30" s="134">
        <f t="shared" si="82"/>
        <v>0</v>
      </c>
      <c r="AL30" s="134">
        <f t="shared" si="82"/>
        <v>0</v>
      </c>
      <c r="AM30" s="134">
        <f t="shared" si="82"/>
        <v>0</v>
      </c>
      <c r="AN30" s="134">
        <f t="shared" si="82"/>
        <v>0</v>
      </c>
      <c r="AO30" s="134">
        <f t="shared" si="82"/>
        <v>0</v>
      </c>
      <c r="AP30" s="134">
        <f t="shared" si="82"/>
        <v>0</v>
      </c>
      <c r="AQ30" s="134">
        <f t="shared" si="82"/>
        <v>0</v>
      </c>
      <c r="AR30" s="134">
        <f t="shared" si="82"/>
        <v>0</v>
      </c>
      <c r="AS30" s="134">
        <f t="shared" si="82"/>
        <v>0</v>
      </c>
      <c r="AT30" s="134">
        <f t="shared" si="82"/>
        <v>0</v>
      </c>
      <c r="AU30" s="134">
        <f t="shared" si="82"/>
        <v>0</v>
      </c>
      <c r="AV30" s="134">
        <f t="shared" si="82"/>
        <v>0</v>
      </c>
      <c r="AW30" s="134">
        <f t="shared" si="82"/>
        <v>0</v>
      </c>
      <c r="AX30" s="134">
        <f t="shared" si="82"/>
        <v>0</v>
      </c>
      <c r="AY30" s="134">
        <f t="shared" si="82"/>
        <v>0</v>
      </c>
      <c r="AZ30" s="134">
        <f t="shared" si="82"/>
        <v>26</v>
      </c>
      <c r="BA30" s="134">
        <f t="shared" si="82"/>
        <v>222862.19155199995</v>
      </c>
      <c r="BB30" s="134">
        <f t="shared" si="82"/>
        <v>15</v>
      </c>
      <c r="BC30" s="134">
        <f t="shared" si="82"/>
        <v>424301.14148400002</v>
      </c>
      <c r="BD30" s="134">
        <f t="shared" si="82"/>
        <v>0</v>
      </c>
      <c r="BE30" s="134">
        <f t="shared" si="82"/>
        <v>0</v>
      </c>
      <c r="BF30" s="134">
        <f t="shared" si="82"/>
        <v>0</v>
      </c>
      <c r="BG30" s="134">
        <f t="shared" si="82"/>
        <v>0</v>
      </c>
      <c r="BH30" s="134">
        <f t="shared" si="82"/>
        <v>0</v>
      </c>
      <c r="BI30" s="134">
        <f t="shared" si="82"/>
        <v>0</v>
      </c>
      <c r="BJ30" s="134">
        <f t="shared" si="82"/>
        <v>0</v>
      </c>
      <c r="BK30" s="134">
        <f t="shared" si="82"/>
        <v>0</v>
      </c>
      <c r="BL30" s="134">
        <f t="shared" si="82"/>
        <v>0</v>
      </c>
      <c r="BM30" s="134">
        <f t="shared" si="82"/>
        <v>0</v>
      </c>
      <c r="BN30" s="134">
        <f t="shared" si="82"/>
        <v>0</v>
      </c>
      <c r="BO30" s="134">
        <f t="shared" si="82"/>
        <v>0</v>
      </c>
      <c r="BP30" s="134">
        <f t="shared" si="82"/>
        <v>0</v>
      </c>
      <c r="BQ30" s="134">
        <f t="shared" si="82"/>
        <v>0</v>
      </c>
      <c r="BR30" s="134">
        <f t="shared" si="82"/>
        <v>9</v>
      </c>
      <c r="BS30" s="134">
        <f t="shared" si="82"/>
        <v>236548.3108032</v>
      </c>
      <c r="BT30" s="134">
        <f t="shared" si="82"/>
        <v>12</v>
      </c>
      <c r="BU30" s="134">
        <f t="shared" si="82"/>
        <v>231246.668664</v>
      </c>
      <c r="BV30" s="134">
        <f t="shared" si="82"/>
        <v>0</v>
      </c>
      <c r="BW30" s="134">
        <f t="shared" si="82"/>
        <v>0</v>
      </c>
      <c r="BX30" s="134">
        <f t="shared" si="82"/>
        <v>11</v>
      </c>
      <c r="BY30" s="134">
        <f t="shared" si="82"/>
        <v>275089.42224719998</v>
      </c>
      <c r="BZ30" s="118">
        <f t="shared" si="82"/>
        <v>12</v>
      </c>
      <c r="CA30" s="134">
        <f t="shared" ref="CA30:CQ30" si="83">SUM(CA31:CA34)</f>
        <v>321408.53909999999</v>
      </c>
      <c r="CB30" s="134">
        <f t="shared" si="83"/>
        <v>20</v>
      </c>
      <c r="CC30" s="134">
        <f t="shared" si="83"/>
        <v>746804.60593199986</v>
      </c>
      <c r="CD30" s="134">
        <f t="shared" si="83"/>
        <v>2</v>
      </c>
      <c r="CE30" s="134">
        <f t="shared" si="83"/>
        <v>31206.193603199994</v>
      </c>
      <c r="CF30" s="134">
        <f t="shared" si="83"/>
        <v>0</v>
      </c>
      <c r="CG30" s="134">
        <f t="shared" si="83"/>
        <v>0</v>
      </c>
      <c r="CH30" s="134">
        <f t="shared" si="83"/>
        <v>0</v>
      </c>
      <c r="CI30" s="134">
        <f t="shared" si="83"/>
        <v>0</v>
      </c>
      <c r="CJ30" s="134">
        <f t="shared" si="83"/>
        <v>0</v>
      </c>
      <c r="CK30" s="134">
        <f t="shared" si="83"/>
        <v>0</v>
      </c>
      <c r="CL30" s="134">
        <f t="shared" si="83"/>
        <v>285</v>
      </c>
      <c r="CM30" s="134">
        <f t="shared" si="83"/>
        <v>7029397.9582536593</v>
      </c>
      <c r="CN30" s="134">
        <f t="shared" si="83"/>
        <v>1278</v>
      </c>
      <c r="CO30" s="135">
        <f t="shared" si="83"/>
        <v>27673027.689615656</v>
      </c>
      <c r="CP30" s="118">
        <f t="shared" si="83"/>
        <v>1563</v>
      </c>
      <c r="CQ30" s="118">
        <f t="shared" si="83"/>
        <v>34702425.647869319</v>
      </c>
    </row>
    <row r="31" spans="1:97" s="4" customFormat="1" ht="34.5" customHeight="1" x14ac:dyDescent="0.25">
      <c r="A31" s="40"/>
      <c r="B31" s="122">
        <v>16</v>
      </c>
      <c r="C31" s="122" t="s">
        <v>105</v>
      </c>
      <c r="D31" s="123" t="s">
        <v>106</v>
      </c>
      <c r="E31" s="80">
        <v>17622</v>
      </c>
      <c r="F31" s="122">
        <v>0.35</v>
      </c>
      <c r="G31" s="143">
        <v>0.97440000000000004</v>
      </c>
      <c r="H31" s="129">
        <v>1</v>
      </c>
      <c r="I31" s="130"/>
      <c r="J31" s="85">
        <v>1.4</v>
      </c>
      <c r="K31" s="85">
        <v>1.68</v>
      </c>
      <c r="L31" s="85">
        <v>2.23</v>
      </c>
      <c r="M31" s="86">
        <v>2.57</v>
      </c>
      <c r="N31" s="95"/>
      <c r="O31" s="105">
        <f t="shared" ref="O31:O34" si="84">(N31*$E31*$F31*((1-$G31)+$G31*$J31*$H31))</f>
        <v>0</v>
      </c>
      <c r="P31" s="95"/>
      <c r="Q31" s="105">
        <f t="shared" ref="Q31:Q34" si="85">(P31*$E31*$F31*((1-$G31)+$G31*$J31*$H31))</f>
        <v>0</v>
      </c>
      <c r="R31" s="87"/>
      <c r="S31" s="105">
        <f t="shared" ref="S31:S34" si="86">(R31*$E31*$F31*((1-$G31)+$G31*$J31*$H31))</f>
        <v>0</v>
      </c>
      <c r="T31" s="95"/>
      <c r="U31" s="105">
        <f t="shared" ref="U31:U34" si="87">(T31*$E31*$F31*((1-$G31)+$G31*$J31*$H31))</f>
        <v>0</v>
      </c>
      <c r="V31" s="95"/>
      <c r="W31" s="105">
        <f t="shared" ref="W31:W34" si="88">(V31*$E31*$F31*((1-$G31)+$G31*$J31*$H31))</f>
        <v>0</v>
      </c>
      <c r="X31" s="136">
        <v>4</v>
      </c>
      <c r="Y31" s="105">
        <f t="shared" ref="Y31:Y34" si="89">(X31*$E31*$F31*((1-$G31)+$G31*$J31*$H31))</f>
        <v>34286.491007999997</v>
      </c>
      <c r="Z31" s="95"/>
      <c r="AA31" s="87"/>
      <c r="AB31" s="87"/>
      <c r="AC31" s="105">
        <f t="shared" ref="AC31:AC34" si="90">(AB31*$E31*$F31*((1-$G31)+$G31*$J31*$H31))</f>
        <v>0</v>
      </c>
      <c r="AD31" s="87"/>
      <c r="AE31" s="105">
        <f t="shared" ref="AE31:AE34" si="91">(AD31*$E31*$F31*((1-$G31)+$G31*$K31*$H31))</f>
        <v>0</v>
      </c>
      <c r="AF31" s="136">
        <v>6</v>
      </c>
      <c r="AG31" s="105">
        <f t="shared" ref="AG31:AG34" si="92">(AF31*$E31*$F31*((1-$G31)+$G31*$K31*$H31))</f>
        <v>61526.212070399997</v>
      </c>
      <c r="AH31" s="87"/>
      <c r="AI31" s="105">
        <f t="shared" ref="AI31:AI34" si="93">(AH31*$E31*$F31*((1-$G31)+$G31*$J31*$H31))</f>
        <v>0</v>
      </c>
      <c r="AJ31" s="95"/>
      <c r="AK31" s="105">
        <f t="shared" ref="AK31:AK34" si="94">(AJ31*$E31*$F31*((1-$G31)+$G31*$J31*$H31))</f>
        <v>0</v>
      </c>
      <c r="AL31" s="95"/>
      <c r="AM31" s="87"/>
      <c r="AN31" s="95"/>
      <c r="AO31" s="105">
        <f t="shared" ref="AO31:AO34" si="95">(AN31*$E31*$F31*((1-$G31)+$G31*$J31*$H31))</f>
        <v>0</v>
      </c>
      <c r="AP31" s="95"/>
      <c r="AQ31" s="105">
        <f t="shared" ref="AQ31:AQ34" si="96">(AP31*$E31*$F31*((1-$G31)+$G31*$J31*$H31))</f>
        <v>0</v>
      </c>
      <c r="AR31" s="87"/>
      <c r="AS31" s="105">
        <f t="shared" ref="AS31:AS34" si="97">(AR31*$E31*$F31*((1-$G31)+$G31*$J31*$H31))</f>
        <v>0</v>
      </c>
      <c r="AT31" s="95"/>
      <c r="AU31" s="105">
        <f t="shared" ref="AU31:AU34" si="98">(AT31*$E31*$F31*((1-$G31)+$G31*$J31*$H31))</f>
        <v>0</v>
      </c>
      <c r="AV31" s="95"/>
      <c r="AW31" s="105">
        <f t="shared" ref="AW31:AW34" si="99">(AV31*$E31*$F31*((1-$G31)+$G31*$J31*$H31))</f>
        <v>0</v>
      </c>
      <c r="AX31" s="95"/>
      <c r="AY31" s="105"/>
      <c r="AZ31" s="87">
        <v>26</v>
      </c>
      <c r="BA31" s="105">
        <f t="shared" ref="BA31:BA34" si="100">(AZ31*$E31*$F31*((1-$G31)+$G31*$J31*$H31))</f>
        <v>222862.19155199995</v>
      </c>
      <c r="BB31" s="96"/>
      <c r="BC31" s="105">
        <f t="shared" ref="BC31:BC34" si="101">(BB31*$E31*$F31*((1-$G31)+$G31*$K31*$H31))</f>
        <v>0</v>
      </c>
      <c r="BD31" s="87"/>
      <c r="BE31" s="105">
        <f t="shared" ref="BE31:BE34" si="102">(BD31*$E31*$F31*((1-$G31)+$G31*$K31*$H31))</f>
        <v>0</v>
      </c>
      <c r="BF31" s="87"/>
      <c r="BG31" s="105">
        <f t="shared" ref="BG31:BG34" si="103">(BF31*$E31*$F31*((1-$G31)+$G31*$K31*$H31))</f>
        <v>0</v>
      </c>
      <c r="BH31" s="126"/>
      <c r="BI31" s="105">
        <f t="shared" ref="BI31:BI34" si="104">(BH31*$E31*$F31*((1-$G31)+$G31*$K31*$H31))</f>
        <v>0</v>
      </c>
      <c r="BJ31" s="97"/>
      <c r="BK31" s="105">
        <f t="shared" ref="BK31:BK34" si="105">(BJ31*$E31*$F31*((1-$G31)+$G31*$K31*$H31))</f>
        <v>0</v>
      </c>
      <c r="BL31" s="144"/>
      <c r="BM31" s="105"/>
      <c r="BN31" s="136"/>
      <c r="BO31" s="105">
        <f t="shared" ref="BO31:BO34" si="106">(BN31*$E31*$F31*((1-$G31)+$G31*$K31*$H31))</f>
        <v>0</v>
      </c>
      <c r="BP31" s="95"/>
      <c r="BQ31" s="105"/>
      <c r="BR31" s="87">
        <v>1</v>
      </c>
      <c r="BS31" s="105">
        <f t="shared" ref="BS31:BS34" si="107">(BR31*$E31*$F31*((1-$G31)+$G31*$K31*$H31))</f>
        <v>10254.3686784</v>
      </c>
      <c r="BT31" s="136">
        <v>6</v>
      </c>
      <c r="BU31" s="105">
        <f t="shared" ref="BU31:BU34" si="108">(BT31*$E31*$F31*((1-$G31)+$G31*$K31*$H31))</f>
        <v>61526.212070399997</v>
      </c>
      <c r="BV31" s="126"/>
      <c r="BW31" s="105">
        <f t="shared" ref="BW31:BW34" si="109">(BV31*$E31*$F31*((1-$G31)+$G31*$K31*$H31))</f>
        <v>0</v>
      </c>
      <c r="BX31" s="87">
        <v>2</v>
      </c>
      <c r="BY31" s="105">
        <f>(BX31*$E31*$F31*((1-$G31)+$G31*$K31*$H31))</f>
        <v>20508.7373568</v>
      </c>
      <c r="BZ31" s="87">
        <v>1</v>
      </c>
      <c r="CA31" s="105">
        <f t="shared" ref="CA31:CA34" si="110">(BZ31*$E31*$F31*((1-$G31)+$G31*$K31*$H31))</f>
        <v>10254.3686784</v>
      </c>
      <c r="CB31" s="136"/>
      <c r="CC31" s="105">
        <f t="shared" ref="CC31:CC34" si="111">(CB31*$E31*$F31*((1-$G31)+$G31*$L31*$H31))</f>
        <v>0</v>
      </c>
      <c r="CD31" s="136">
        <v>2</v>
      </c>
      <c r="CE31" s="105">
        <f t="shared" ref="CE31:CE34" si="112">(CD31*$E31*$F31*((1-$G31)+$G31*$M31*$H31))</f>
        <v>31206.193603199994</v>
      </c>
      <c r="CF31" s="87"/>
      <c r="CG31" s="87"/>
      <c r="CH31" s="87"/>
      <c r="CI31" s="87"/>
      <c r="CJ31" s="140"/>
      <c r="CK31" s="140"/>
      <c r="CL31" s="93">
        <f t="shared" ref="CL31:CM34" si="113">SUM(P31+N31+R31+T31+Z31+X31+V31+AD31+AB31+AF31+BB31+BF31+AH31+AP31+AR31+BP31+BR31+BN31+BT31+BV31+BJ31+AJ31+AL31+AN31+BD31+BH31+AT31+AV31+AX31+AZ31+BL31+BX31+BZ31+CB31+CD31+CF31+CH31)</f>
        <v>48</v>
      </c>
      <c r="CM31" s="93">
        <f t="shared" si="113"/>
        <v>452424.77501759992</v>
      </c>
      <c r="CN31" s="66">
        <f>[3]ДС!EP32</f>
        <v>236</v>
      </c>
      <c r="CO31" s="67">
        <f>[3]ДС!EQ32</f>
        <v>2097544.7709215996</v>
      </c>
      <c r="CP31" s="94">
        <f t="shared" ref="CP31:CQ34" si="114">CL31+CN31</f>
        <v>284</v>
      </c>
      <c r="CQ31" s="94">
        <f t="shared" si="114"/>
        <v>2549969.5459391996</v>
      </c>
    </row>
    <row r="32" spans="1:97" s="4" customFormat="1" ht="45" customHeight="1" x14ac:dyDescent="0.25">
      <c r="A32" s="40"/>
      <c r="B32" s="122">
        <v>17</v>
      </c>
      <c r="C32" s="122" t="s">
        <v>107</v>
      </c>
      <c r="D32" s="123" t="s">
        <v>108</v>
      </c>
      <c r="E32" s="80">
        <v>17622</v>
      </c>
      <c r="F32" s="122">
        <v>0.97</v>
      </c>
      <c r="G32" s="143">
        <v>0.96299999999999997</v>
      </c>
      <c r="H32" s="129">
        <v>1</v>
      </c>
      <c r="I32" s="130"/>
      <c r="J32" s="85">
        <v>1.4</v>
      </c>
      <c r="K32" s="85">
        <v>1.68</v>
      </c>
      <c r="L32" s="85">
        <v>2.23</v>
      </c>
      <c r="M32" s="86">
        <v>2.57</v>
      </c>
      <c r="N32" s="95"/>
      <c r="O32" s="105">
        <f t="shared" si="84"/>
        <v>0</v>
      </c>
      <c r="P32" s="95"/>
      <c r="Q32" s="105">
        <f t="shared" si="85"/>
        <v>0</v>
      </c>
      <c r="R32" s="87"/>
      <c r="S32" s="105">
        <f t="shared" si="86"/>
        <v>0</v>
      </c>
      <c r="T32" s="95"/>
      <c r="U32" s="105">
        <f t="shared" si="87"/>
        <v>0</v>
      </c>
      <c r="V32" s="95"/>
      <c r="W32" s="105">
        <f t="shared" si="88"/>
        <v>0</v>
      </c>
      <c r="X32" s="136">
        <v>1</v>
      </c>
      <c r="Y32" s="105">
        <f t="shared" si="89"/>
        <v>23677.694567999995</v>
      </c>
      <c r="Z32" s="95"/>
      <c r="AA32" s="87"/>
      <c r="AB32" s="87"/>
      <c r="AC32" s="105">
        <f t="shared" si="90"/>
        <v>0</v>
      </c>
      <c r="AD32" s="87"/>
      <c r="AE32" s="105">
        <f t="shared" si="91"/>
        <v>0</v>
      </c>
      <c r="AF32" s="136"/>
      <c r="AG32" s="105">
        <f t="shared" si="92"/>
        <v>0</v>
      </c>
      <c r="AH32" s="87"/>
      <c r="AI32" s="105">
        <f t="shared" si="93"/>
        <v>0</v>
      </c>
      <c r="AJ32" s="95"/>
      <c r="AK32" s="105">
        <f t="shared" si="94"/>
        <v>0</v>
      </c>
      <c r="AL32" s="95"/>
      <c r="AM32" s="87"/>
      <c r="AN32" s="95"/>
      <c r="AO32" s="105">
        <f t="shared" si="95"/>
        <v>0</v>
      </c>
      <c r="AP32" s="95"/>
      <c r="AQ32" s="105">
        <f t="shared" si="96"/>
        <v>0</v>
      </c>
      <c r="AR32" s="87"/>
      <c r="AS32" s="105">
        <f t="shared" si="97"/>
        <v>0</v>
      </c>
      <c r="AT32" s="95"/>
      <c r="AU32" s="105">
        <f t="shared" si="98"/>
        <v>0</v>
      </c>
      <c r="AV32" s="95"/>
      <c r="AW32" s="105">
        <f t="shared" si="99"/>
        <v>0</v>
      </c>
      <c r="AX32" s="87"/>
      <c r="AY32" s="105"/>
      <c r="AZ32" s="87">
        <v>0</v>
      </c>
      <c r="BA32" s="105">
        <f t="shared" si="100"/>
        <v>0</v>
      </c>
      <c r="BB32" s="96">
        <v>15</v>
      </c>
      <c r="BC32" s="105">
        <f t="shared" si="101"/>
        <v>424301.14148400002</v>
      </c>
      <c r="BD32" s="87"/>
      <c r="BE32" s="105">
        <f t="shared" si="102"/>
        <v>0</v>
      </c>
      <c r="BF32" s="87"/>
      <c r="BG32" s="105">
        <f t="shared" si="103"/>
        <v>0</v>
      </c>
      <c r="BH32" s="126"/>
      <c r="BI32" s="105">
        <f t="shared" si="104"/>
        <v>0</v>
      </c>
      <c r="BJ32" s="97"/>
      <c r="BK32" s="105">
        <f t="shared" si="105"/>
        <v>0</v>
      </c>
      <c r="BL32" s="144"/>
      <c r="BM32" s="105"/>
      <c r="BN32" s="136"/>
      <c r="BO32" s="105">
        <f t="shared" si="106"/>
        <v>0</v>
      </c>
      <c r="BP32" s="95"/>
      <c r="BQ32" s="105"/>
      <c r="BR32" s="87">
        <v>8</v>
      </c>
      <c r="BS32" s="105">
        <f t="shared" si="107"/>
        <v>226293.9421248</v>
      </c>
      <c r="BT32" s="136">
        <v>6</v>
      </c>
      <c r="BU32" s="105">
        <f t="shared" si="108"/>
        <v>169720.45659359999</v>
      </c>
      <c r="BV32" s="126"/>
      <c r="BW32" s="105">
        <f t="shared" si="109"/>
        <v>0</v>
      </c>
      <c r="BX32" s="87">
        <v>9</v>
      </c>
      <c r="BY32" s="105">
        <f t="shared" ref="BY32:BY34" si="115">(BX32*$E32*$F32*((1-$G32)+$G32*$K32*$H32))</f>
        <v>254580.68489040001</v>
      </c>
      <c r="BZ32" s="87">
        <v>11</v>
      </c>
      <c r="CA32" s="105">
        <f t="shared" si="110"/>
        <v>311154.17042159999</v>
      </c>
      <c r="CB32" s="136">
        <v>20</v>
      </c>
      <c r="CC32" s="105">
        <f t="shared" si="111"/>
        <v>746804.60593199986</v>
      </c>
      <c r="CD32" s="136"/>
      <c r="CE32" s="105">
        <f t="shared" si="112"/>
        <v>0</v>
      </c>
      <c r="CF32" s="87"/>
      <c r="CG32" s="87"/>
      <c r="CH32" s="87"/>
      <c r="CI32" s="87"/>
      <c r="CJ32" s="140"/>
      <c r="CK32" s="140"/>
      <c r="CL32" s="93">
        <f t="shared" si="113"/>
        <v>70</v>
      </c>
      <c r="CM32" s="93">
        <f t="shared" si="113"/>
        <v>2156532.6960143996</v>
      </c>
      <c r="CN32" s="66">
        <f>[3]ДС!EP33</f>
        <v>253</v>
      </c>
      <c r="CO32" s="67">
        <f>[3]ДС!EQ33</f>
        <v>6114901.0270391982</v>
      </c>
      <c r="CP32" s="94">
        <f t="shared" si="114"/>
        <v>323</v>
      </c>
      <c r="CQ32" s="94">
        <f t="shared" si="114"/>
        <v>8271433.7230535978</v>
      </c>
    </row>
    <row r="33" spans="1:95" s="4" customFormat="1" ht="30" customHeight="1" x14ac:dyDescent="0.25">
      <c r="A33" s="40"/>
      <c r="B33" s="122">
        <v>18</v>
      </c>
      <c r="C33" s="122" t="s">
        <v>109</v>
      </c>
      <c r="D33" s="123" t="s">
        <v>110</v>
      </c>
      <c r="E33" s="80">
        <v>17622</v>
      </c>
      <c r="F33" s="122">
        <v>0.97</v>
      </c>
      <c r="G33" s="143">
        <v>0.98270000000000002</v>
      </c>
      <c r="H33" s="101">
        <v>0.95</v>
      </c>
      <c r="I33" s="101"/>
      <c r="J33" s="85">
        <v>1.4</v>
      </c>
      <c r="K33" s="85">
        <v>1.68</v>
      </c>
      <c r="L33" s="85">
        <v>2.23</v>
      </c>
      <c r="M33" s="86">
        <v>2.57</v>
      </c>
      <c r="N33" s="95"/>
      <c r="O33" s="105">
        <f t="shared" si="84"/>
        <v>0</v>
      </c>
      <c r="P33" s="95"/>
      <c r="Q33" s="105">
        <f t="shared" si="85"/>
        <v>0</v>
      </c>
      <c r="R33" s="87"/>
      <c r="S33" s="105">
        <f t="shared" si="86"/>
        <v>0</v>
      </c>
      <c r="T33" s="95"/>
      <c r="U33" s="105">
        <f t="shared" si="87"/>
        <v>0</v>
      </c>
      <c r="V33" s="95"/>
      <c r="W33" s="105">
        <f t="shared" si="88"/>
        <v>0</v>
      </c>
      <c r="X33" s="136">
        <v>139</v>
      </c>
      <c r="Y33" s="105">
        <f t="shared" si="89"/>
        <v>3146481.3287496599</v>
      </c>
      <c r="Z33" s="95"/>
      <c r="AA33" s="87"/>
      <c r="AB33" s="87"/>
      <c r="AC33" s="105">
        <f t="shared" si="90"/>
        <v>0</v>
      </c>
      <c r="AD33" s="87"/>
      <c r="AE33" s="105">
        <f t="shared" si="91"/>
        <v>0</v>
      </c>
      <c r="AF33" s="136"/>
      <c r="AG33" s="105">
        <f t="shared" si="92"/>
        <v>0</v>
      </c>
      <c r="AH33" s="87"/>
      <c r="AI33" s="105">
        <f t="shared" si="93"/>
        <v>0</v>
      </c>
      <c r="AJ33" s="95"/>
      <c r="AK33" s="105">
        <f t="shared" si="94"/>
        <v>0</v>
      </c>
      <c r="AL33" s="95"/>
      <c r="AM33" s="87"/>
      <c r="AN33" s="95"/>
      <c r="AO33" s="105">
        <f t="shared" si="95"/>
        <v>0</v>
      </c>
      <c r="AP33" s="95"/>
      <c r="AQ33" s="105">
        <f t="shared" si="96"/>
        <v>0</v>
      </c>
      <c r="AR33" s="87"/>
      <c r="AS33" s="105">
        <f t="shared" si="97"/>
        <v>0</v>
      </c>
      <c r="AT33" s="95"/>
      <c r="AU33" s="105">
        <f t="shared" si="98"/>
        <v>0</v>
      </c>
      <c r="AV33" s="95"/>
      <c r="AW33" s="105">
        <f t="shared" si="99"/>
        <v>0</v>
      </c>
      <c r="AX33" s="95"/>
      <c r="AY33" s="105"/>
      <c r="AZ33" s="87">
        <v>0</v>
      </c>
      <c r="BA33" s="105">
        <f t="shared" si="100"/>
        <v>0</v>
      </c>
      <c r="BB33" s="96"/>
      <c r="BC33" s="105">
        <f t="shared" si="101"/>
        <v>0</v>
      </c>
      <c r="BD33" s="87"/>
      <c r="BE33" s="105">
        <f t="shared" si="102"/>
        <v>0</v>
      </c>
      <c r="BF33" s="87"/>
      <c r="BG33" s="105">
        <f t="shared" si="103"/>
        <v>0</v>
      </c>
      <c r="BH33" s="126"/>
      <c r="BI33" s="105">
        <f t="shared" si="104"/>
        <v>0</v>
      </c>
      <c r="BJ33" s="97"/>
      <c r="BK33" s="105">
        <f t="shared" si="105"/>
        <v>0</v>
      </c>
      <c r="BL33" s="144"/>
      <c r="BM33" s="105"/>
      <c r="BN33" s="136"/>
      <c r="BO33" s="105">
        <f t="shared" si="106"/>
        <v>0</v>
      </c>
      <c r="BP33" s="95"/>
      <c r="BQ33" s="105"/>
      <c r="BR33" s="87">
        <v>0</v>
      </c>
      <c r="BS33" s="105">
        <f t="shared" si="107"/>
        <v>0</v>
      </c>
      <c r="BT33" s="136"/>
      <c r="BU33" s="105">
        <f t="shared" si="108"/>
        <v>0</v>
      </c>
      <c r="BV33" s="126"/>
      <c r="BW33" s="105">
        <f t="shared" si="109"/>
        <v>0</v>
      </c>
      <c r="BX33" s="87"/>
      <c r="BY33" s="105">
        <f t="shared" si="115"/>
        <v>0</v>
      </c>
      <c r="BZ33" s="87"/>
      <c r="CA33" s="105">
        <f t="shared" si="110"/>
        <v>0</v>
      </c>
      <c r="CB33" s="136"/>
      <c r="CC33" s="105">
        <f t="shared" si="111"/>
        <v>0</v>
      </c>
      <c r="CD33" s="136"/>
      <c r="CE33" s="105">
        <f t="shared" si="112"/>
        <v>0</v>
      </c>
      <c r="CF33" s="87"/>
      <c r="CG33" s="87"/>
      <c r="CH33" s="87"/>
      <c r="CI33" s="87"/>
      <c r="CJ33" s="140"/>
      <c r="CK33" s="140"/>
      <c r="CL33" s="93">
        <f t="shared" si="113"/>
        <v>139</v>
      </c>
      <c r="CM33" s="93">
        <f t="shared" si="113"/>
        <v>3146481.3287496599</v>
      </c>
      <c r="CN33" s="66">
        <f>[3]ДС!EP34</f>
        <v>719</v>
      </c>
      <c r="CO33" s="67">
        <f>[3]ДС!EQ34</f>
        <v>16275683.99547486</v>
      </c>
      <c r="CP33" s="94">
        <f t="shared" si="114"/>
        <v>858</v>
      </c>
      <c r="CQ33" s="94">
        <f t="shared" si="114"/>
        <v>19422165.32422452</v>
      </c>
    </row>
    <row r="34" spans="1:95" s="4" customFormat="1" ht="30" customHeight="1" x14ac:dyDescent="0.25">
      <c r="A34" s="40"/>
      <c r="B34" s="122">
        <v>19</v>
      </c>
      <c r="C34" s="122" t="s">
        <v>111</v>
      </c>
      <c r="D34" s="123" t="s">
        <v>112</v>
      </c>
      <c r="E34" s="80">
        <v>17622</v>
      </c>
      <c r="F34" s="122">
        <v>1.95</v>
      </c>
      <c r="G34" s="143">
        <v>0.98199999999999998</v>
      </c>
      <c r="H34" s="101">
        <v>0.95</v>
      </c>
      <c r="I34" s="101"/>
      <c r="J34" s="85">
        <v>1.4</v>
      </c>
      <c r="K34" s="85">
        <v>1.68</v>
      </c>
      <c r="L34" s="85">
        <v>2.23</v>
      </c>
      <c r="M34" s="86">
        <v>2.57</v>
      </c>
      <c r="N34" s="95"/>
      <c r="O34" s="105">
        <f t="shared" si="84"/>
        <v>0</v>
      </c>
      <c r="P34" s="95"/>
      <c r="Q34" s="105">
        <f t="shared" si="85"/>
        <v>0</v>
      </c>
      <c r="R34" s="87"/>
      <c r="S34" s="105">
        <f t="shared" si="86"/>
        <v>0</v>
      </c>
      <c r="T34" s="95"/>
      <c r="U34" s="105">
        <f t="shared" si="87"/>
        <v>0</v>
      </c>
      <c r="V34" s="95"/>
      <c r="W34" s="105">
        <f t="shared" si="88"/>
        <v>0</v>
      </c>
      <c r="X34" s="136">
        <v>28</v>
      </c>
      <c r="Y34" s="105">
        <f t="shared" si="89"/>
        <v>1273959.1584719997</v>
      </c>
      <c r="Z34" s="95"/>
      <c r="AA34" s="87"/>
      <c r="AB34" s="87"/>
      <c r="AC34" s="105">
        <f t="shared" si="90"/>
        <v>0</v>
      </c>
      <c r="AD34" s="87"/>
      <c r="AE34" s="105">
        <f t="shared" si="91"/>
        <v>0</v>
      </c>
      <c r="AF34" s="136"/>
      <c r="AG34" s="105">
        <f t="shared" si="92"/>
        <v>0</v>
      </c>
      <c r="AH34" s="87"/>
      <c r="AI34" s="105">
        <f t="shared" si="93"/>
        <v>0</v>
      </c>
      <c r="AJ34" s="95"/>
      <c r="AK34" s="105">
        <f t="shared" si="94"/>
        <v>0</v>
      </c>
      <c r="AL34" s="95"/>
      <c r="AM34" s="87"/>
      <c r="AN34" s="95"/>
      <c r="AO34" s="105">
        <f t="shared" si="95"/>
        <v>0</v>
      </c>
      <c r="AP34" s="95"/>
      <c r="AQ34" s="105">
        <f t="shared" si="96"/>
        <v>0</v>
      </c>
      <c r="AR34" s="87"/>
      <c r="AS34" s="105">
        <f t="shared" si="97"/>
        <v>0</v>
      </c>
      <c r="AT34" s="95"/>
      <c r="AU34" s="105">
        <f t="shared" si="98"/>
        <v>0</v>
      </c>
      <c r="AV34" s="95"/>
      <c r="AW34" s="105">
        <f t="shared" si="99"/>
        <v>0</v>
      </c>
      <c r="AX34" s="95"/>
      <c r="AY34" s="105"/>
      <c r="AZ34" s="87">
        <v>0</v>
      </c>
      <c r="BA34" s="105">
        <f t="shared" si="100"/>
        <v>0</v>
      </c>
      <c r="BB34" s="96"/>
      <c r="BC34" s="105">
        <f t="shared" si="101"/>
        <v>0</v>
      </c>
      <c r="BD34" s="87"/>
      <c r="BE34" s="105">
        <f t="shared" si="102"/>
        <v>0</v>
      </c>
      <c r="BF34" s="87"/>
      <c r="BG34" s="105">
        <f t="shared" si="103"/>
        <v>0</v>
      </c>
      <c r="BH34" s="126"/>
      <c r="BI34" s="105">
        <f t="shared" si="104"/>
        <v>0</v>
      </c>
      <c r="BJ34" s="97"/>
      <c r="BK34" s="105">
        <f t="shared" si="105"/>
        <v>0</v>
      </c>
      <c r="BL34" s="144"/>
      <c r="BM34" s="105"/>
      <c r="BN34" s="136"/>
      <c r="BO34" s="105">
        <f t="shared" si="106"/>
        <v>0</v>
      </c>
      <c r="BP34" s="95"/>
      <c r="BQ34" s="105"/>
      <c r="BR34" s="87">
        <v>0</v>
      </c>
      <c r="BS34" s="105">
        <f t="shared" si="107"/>
        <v>0</v>
      </c>
      <c r="BT34" s="136"/>
      <c r="BU34" s="105">
        <f t="shared" si="108"/>
        <v>0</v>
      </c>
      <c r="BV34" s="126"/>
      <c r="BW34" s="105">
        <f t="shared" si="109"/>
        <v>0</v>
      </c>
      <c r="BX34" s="87"/>
      <c r="BY34" s="105">
        <f t="shared" si="115"/>
        <v>0</v>
      </c>
      <c r="BZ34" s="87"/>
      <c r="CA34" s="105">
        <f t="shared" si="110"/>
        <v>0</v>
      </c>
      <c r="CB34" s="136"/>
      <c r="CC34" s="105">
        <f t="shared" si="111"/>
        <v>0</v>
      </c>
      <c r="CD34" s="136"/>
      <c r="CE34" s="105">
        <f t="shared" si="112"/>
        <v>0</v>
      </c>
      <c r="CF34" s="87"/>
      <c r="CG34" s="87"/>
      <c r="CH34" s="87"/>
      <c r="CI34" s="87"/>
      <c r="CJ34" s="140"/>
      <c r="CK34" s="140"/>
      <c r="CL34" s="93">
        <f t="shared" si="113"/>
        <v>28</v>
      </c>
      <c r="CM34" s="93">
        <f t="shared" si="113"/>
        <v>1273959.1584719997</v>
      </c>
      <c r="CN34" s="66">
        <f>[3]ДС!EP35</f>
        <v>70</v>
      </c>
      <c r="CO34" s="67">
        <f>[3]ДС!EQ35</f>
        <v>3184897.8961799997</v>
      </c>
      <c r="CP34" s="94">
        <f t="shared" si="114"/>
        <v>98</v>
      </c>
      <c r="CQ34" s="94">
        <f t="shared" si="114"/>
        <v>4458857.0546519998</v>
      </c>
    </row>
    <row r="35" spans="1:95" s="142" customFormat="1" ht="18.75" customHeight="1" x14ac:dyDescent="0.25">
      <c r="A35" s="141">
        <v>7</v>
      </c>
      <c r="B35" s="141"/>
      <c r="C35" s="55" t="s">
        <v>113</v>
      </c>
      <c r="D35" s="69" t="s">
        <v>114</v>
      </c>
      <c r="E35" s="80">
        <v>17622</v>
      </c>
      <c r="F35" s="133">
        <v>0.98</v>
      </c>
      <c r="G35" s="115"/>
      <c r="H35" s="58"/>
      <c r="I35" s="58"/>
      <c r="J35" s="70">
        <v>1.4</v>
      </c>
      <c r="K35" s="71">
        <v>1.68</v>
      </c>
      <c r="L35" s="71">
        <v>2.23</v>
      </c>
      <c r="M35" s="72">
        <v>2.57</v>
      </c>
      <c r="N35" s="134">
        <f>N36</f>
        <v>0</v>
      </c>
      <c r="O35" s="134">
        <f t="shared" ref="O35:BZ35" si="116">O36</f>
        <v>0</v>
      </c>
      <c r="P35" s="134">
        <f t="shared" si="116"/>
        <v>0</v>
      </c>
      <c r="Q35" s="134">
        <f t="shared" si="116"/>
        <v>0</v>
      </c>
      <c r="R35" s="134">
        <f t="shared" si="116"/>
        <v>10</v>
      </c>
      <c r="S35" s="134">
        <f t="shared" si="116"/>
        <v>241773.84</v>
      </c>
      <c r="T35" s="134">
        <f t="shared" si="116"/>
        <v>0</v>
      </c>
      <c r="U35" s="134">
        <f t="shared" si="116"/>
        <v>0</v>
      </c>
      <c r="V35" s="134">
        <f t="shared" si="116"/>
        <v>0</v>
      </c>
      <c r="W35" s="134">
        <f t="shared" si="116"/>
        <v>0</v>
      </c>
      <c r="X35" s="134">
        <f t="shared" si="116"/>
        <v>0</v>
      </c>
      <c r="Y35" s="134">
        <f t="shared" si="116"/>
        <v>0</v>
      </c>
      <c r="Z35" s="134">
        <f t="shared" si="116"/>
        <v>0</v>
      </c>
      <c r="AA35" s="134">
        <f t="shared" si="116"/>
        <v>0</v>
      </c>
      <c r="AB35" s="134">
        <f t="shared" si="116"/>
        <v>0</v>
      </c>
      <c r="AC35" s="134">
        <f t="shared" si="116"/>
        <v>0</v>
      </c>
      <c r="AD35" s="134">
        <f t="shared" si="116"/>
        <v>0</v>
      </c>
      <c r="AE35" s="134">
        <f t="shared" si="116"/>
        <v>0</v>
      </c>
      <c r="AF35" s="134">
        <f t="shared" si="116"/>
        <v>0</v>
      </c>
      <c r="AG35" s="134">
        <f t="shared" si="116"/>
        <v>0</v>
      </c>
      <c r="AH35" s="134">
        <f t="shared" si="116"/>
        <v>0</v>
      </c>
      <c r="AI35" s="134">
        <f t="shared" si="116"/>
        <v>0</v>
      </c>
      <c r="AJ35" s="134">
        <f t="shared" si="116"/>
        <v>0</v>
      </c>
      <c r="AK35" s="134">
        <f t="shared" si="116"/>
        <v>0</v>
      </c>
      <c r="AL35" s="134">
        <f t="shared" si="116"/>
        <v>0</v>
      </c>
      <c r="AM35" s="134">
        <f t="shared" si="116"/>
        <v>0</v>
      </c>
      <c r="AN35" s="134">
        <f t="shared" si="116"/>
        <v>0</v>
      </c>
      <c r="AO35" s="134">
        <f t="shared" si="116"/>
        <v>0</v>
      </c>
      <c r="AP35" s="134">
        <f t="shared" si="116"/>
        <v>0</v>
      </c>
      <c r="AQ35" s="134">
        <f t="shared" si="116"/>
        <v>0</v>
      </c>
      <c r="AR35" s="134">
        <f t="shared" si="116"/>
        <v>0</v>
      </c>
      <c r="AS35" s="134">
        <f t="shared" si="116"/>
        <v>0</v>
      </c>
      <c r="AT35" s="134">
        <f t="shared" si="116"/>
        <v>0</v>
      </c>
      <c r="AU35" s="134">
        <f t="shared" si="116"/>
        <v>0</v>
      </c>
      <c r="AV35" s="134">
        <f t="shared" si="116"/>
        <v>0</v>
      </c>
      <c r="AW35" s="134">
        <f t="shared" si="116"/>
        <v>0</v>
      </c>
      <c r="AX35" s="134">
        <f t="shared" si="116"/>
        <v>0</v>
      </c>
      <c r="AY35" s="134">
        <f t="shared" si="116"/>
        <v>0</v>
      </c>
      <c r="AZ35" s="134">
        <f t="shared" si="116"/>
        <v>0</v>
      </c>
      <c r="BA35" s="134">
        <f t="shared" si="116"/>
        <v>0</v>
      </c>
      <c r="BB35" s="134">
        <f t="shared" si="116"/>
        <v>0</v>
      </c>
      <c r="BC35" s="134">
        <f t="shared" si="116"/>
        <v>0</v>
      </c>
      <c r="BD35" s="134">
        <f t="shared" si="116"/>
        <v>0</v>
      </c>
      <c r="BE35" s="134">
        <f t="shared" si="116"/>
        <v>0</v>
      </c>
      <c r="BF35" s="134">
        <f t="shared" si="116"/>
        <v>0</v>
      </c>
      <c r="BG35" s="134">
        <f t="shared" si="116"/>
        <v>0</v>
      </c>
      <c r="BH35" s="134">
        <f t="shared" si="116"/>
        <v>0</v>
      </c>
      <c r="BI35" s="134">
        <f t="shared" si="116"/>
        <v>0</v>
      </c>
      <c r="BJ35" s="134">
        <f t="shared" si="116"/>
        <v>0</v>
      </c>
      <c r="BK35" s="134">
        <f t="shared" si="116"/>
        <v>0</v>
      </c>
      <c r="BL35" s="134">
        <f t="shared" si="116"/>
        <v>0</v>
      </c>
      <c r="BM35" s="134">
        <f t="shared" si="116"/>
        <v>0</v>
      </c>
      <c r="BN35" s="134">
        <f t="shared" si="116"/>
        <v>0</v>
      </c>
      <c r="BO35" s="134">
        <f t="shared" si="116"/>
        <v>0</v>
      </c>
      <c r="BP35" s="134">
        <f t="shared" si="116"/>
        <v>0</v>
      </c>
      <c r="BQ35" s="134">
        <f t="shared" si="116"/>
        <v>0</v>
      </c>
      <c r="BR35" s="134">
        <f t="shared" si="116"/>
        <v>4</v>
      </c>
      <c r="BS35" s="134">
        <f t="shared" si="116"/>
        <v>116051.44320000001</v>
      </c>
      <c r="BT35" s="134">
        <f t="shared" si="116"/>
        <v>0</v>
      </c>
      <c r="BU35" s="134">
        <f t="shared" si="116"/>
        <v>0</v>
      </c>
      <c r="BV35" s="134">
        <f t="shared" si="116"/>
        <v>0</v>
      </c>
      <c r="BW35" s="134">
        <f t="shared" si="116"/>
        <v>0</v>
      </c>
      <c r="BX35" s="134">
        <f t="shared" si="116"/>
        <v>0</v>
      </c>
      <c r="BY35" s="134">
        <f t="shared" si="116"/>
        <v>0</v>
      </c>
      <c r="BZ35" s="118">
        <f t="shared" si="116"/>
        <v>0</v>
      </c>
      <c r="CA35" s="134">
        <f t="shared" ref="CA35:CQ35" si="117">CA36</f>
        <v>0</v>
      </c>
      <c r="CB35" s="134">
        <f t="shared" si="117"/>
        <v>0</v>
      </c>
      <c r="CC35" s="134">
        <f t="shared" si="117"/>
        <v>0</v>
      </c>
      <c r="CD35" s="134">
        <f t="shared" si="117"/>
        <v>0</v>
      </c>
      <c r="CE35" s="134">
        <f t="shared" si="117"/>
        <v>0</v>
      </c>
      <c r="CF35" s="134">
        <f t="shared" si="117"/>
        <v>0</v>
      </c>
      <c r="CG35" s="134">
        <f t="shared" si="117"/>
        <v>0</v>
      </c>
      <c r="CH35" s="134">
        <f t="shared" si="117"/>
        <v>0</v>
      </c>
      <c r="CI35" s="134">
        <f t="shared" si="117"/>
        <v>0</v>
      </c>
      <c r="CJ35" s="134">
        <f t="shared" si="117"/>
        <v>0</v>
      </c>
      <c r="CK35" s="134">
        <f t="shared" si="117"/>
        <v>0</v>
      </c>
      <c r="CL35" s="134">
        <f t="shared" si="117"/>
        <v>14</v>
      </c>
      <c r="CM35" s="134">
        <f t="shared" si="117"/>
        <v>357825.28320000001</v>
      </c>
      <c r="CN35" s="134">
        <f t="shared" si="117"/>
        <v>229</v>
      </c>
      <c r="CO35" s="135">
        <f t="shared" si="117"/>
        <v>5536620.9359999988</v>
      </c>
      <c r="CP35" s="118">
        <f t="shared" si="117"/>
        <v>243</v>
      </c>
      <c r="CQ35" s="118">
        <f t="shared" si="117"/>
        <v>5894446.2191999992</v>
      </c>
    </row>
    <row r="36" spans="1:95" s="4" customFormat="1" ht="18.75" customHeight="1" x14ac:dyDescent="0.25">
      <c r="A36" s="40"/>
      <c r="B36" s="40">
        <v>20</v>
      </c>
      <c r="C36" s="123" t="s">
        <v>115</v>
      </c>
      <c r="D36" s="100" t="s">
        <v>116</v>
      </c>
      <c r="E36" s="80">
        <v>17622</v>
      </c>
      <c r="F36" s="81">
        <v>0.98</v>
      </c>
      <c r="G36" s="82"/>
      <c r="H36" s="129">
        <v>1</v>
      </c>
      <c r="I36" s="130"/>
      <c r="J36" s="85">
        <v>1.4</v>
      </c>
      <c r="K36" s="85">
        <v>1.68</v>
      </c>
      <c r="L36" s="85">
        <v>2.23</v>
      </c>
      <c r="M36" s="86">
        <v>2.57</v>
      </c>
      <c r="N36" s="95"/>
      <c r="O36" s="66">
        <f>SUM(N36*$E36*$F36*$H36*$J36*$O$9)</f>
        <v>0</v>
      </c>
      <c r="P36" s="95"/>
      <c r="Q36" s="66">
        <f>SUM(P36*$E36*$F36*$H36*$J36*$Q$9)</f>
        <v>0</v>
      </c>
      <c r="R36" s="87">
        <v>10</v>
      </c>
      <c r="S36" s="66">
        <f>SUM(R36*$E36*$F36*$H36*$J36*$S$9)</f>
        <v>241773.84</v>
      </c>
      <c r="T36" s="95"/>
      <c r="U36" s="66">
        <f>SUM(T36*$E36*$F36*$H36*$J36*$U$9)</f>
        <v>0</v>
      </c>
      <c r="V36" s="95"/>
      <c r="W36" s="66">
        <f>SUM(V36*$E36*$F36*$H36*$J36*$W$9)</f>
        <v>0</v>
      </c>
      <c r="X36" s="88"/>
      <c r="Y36" s="66"/>
      <c r="Z36" s="95">
        <v>0</v>
      </c>
      <c r="AA36" s="66">
        <f>SUM(Z36*$E36*$F36*$H36*$J36*$AA$9)</f>
        <v>0</v>
      </c>
      <c r="AB36" s="87">
        <v>0</v>
      </c>
      <c r="AC36" s="66">
        <f>SUM(AB36*$E36*$F36*$H36*$J36*$AC$9)</f>
        <v>0</v>
      </c>
      <c r="AD36" s="87">
        <v>0</v>
      </c>
      <c r="AE36" s="66">
        <f>SUM(AD36*$E36*$F36*$H36*$K36*$AE$9)</f>
        <v>0</v>
      </c>
      <c r="AF36" s="87"/>
      <c r="AG36" s="66">
        <f>SUM(AF36*$E36*$F36*$H36*$K36*$AG$9)</f>
        <v>0</v>
      </c>
      <c r="AH36" s="87"/>
      <c r="AI36" s="66">
        <f>SUM(AH36*$E36*$F36*$H36*$J36*$AI$9)</f>
        <v>0</v>
      </c>
      <c r="AJ36" s="95"/>
      <c r="AK36" s="66">
        <f>SUM(AJ36*$E36*$F36*$H36*$J36*$AK$9)</f>
        <v>0</v>
      </c>
      <c r="AL36" s="95"/>
      <c r="AM36" s="66"/>
      <c r="AN36" s="95"/>
      <c r="AO36" s="66">
        <f>SUM(AN36*$E36*$F36*$H36*$J36*$AO$9)</f>
        <v>0</v>
      </c>
      <c r="AP36" s="95"/>
      <c r="AQ36" s="66">
        <f>SUM(AP36*$E36*$F36*$H36*$J36*$AQ$9)</f>
        <v>0</v>
      </c>
      <c r="AR36" s="87"/>
      <c r="AS36" s="66">
        <f>SUM(AR36*$E36*$F36*$H36*$J36*$AS$9)</f>
        <v>0</v>
      </c>
      <c r="AT36" s="95"/>
      <c r="AU36" s="66">
        <f>SUM(AT36*$E36*$F36*$H36*$J36*$AU$9)</f>
        <v>0</v>
      </c>
      <c r="AV36" s="95"/>
      <c r="AW36" s="66">
        <f>SUM(AV36*$E36*$F36*$H36*$J36*$AW$9)</f>
        <v>0</v>
      </c>
      <c r="AX36" s="95"/>
      <c r="AY36" s="66">
        <f>SUM(AX36*$E36*$F36*$H36*$J36*$AY$9)</f>
        <v>0</v>
      </c>
      <c r="AZ36" s="95"/>
      <c r="BA36" s="66">
        <f>SUM(AZ36*$E36*$F36*$H36*$J36*$BA$9)</f>
        <v>0</v>
      </c>
      <c r="BB36" s="96"/>
      <c r="BC36" s="66">
        <f>SUM(BB36*$E36*$F36*$H36*$K36*$BC$9)</f>
        <v>0</v>
      </c>
      <c r="BD36" s="95"/>
      <c r="BE36" s="66">
        <f>SUM(BD36*$E36*$F36*$H36*$K36*$BE$9)</f>
        <v>0</v>
      </c>
      <c r="BF36" s="87"/>
      <c r="BG36" s="66">
        <f>SUM(BF36*$E36*$F36*$H36*$K36*$BG$9)</f>
        <v>0</v>
      </c>
      <c r="BH36" s="87"/>
      <c r="BI36" s="66">
        <f>SUM(BH36*$E36*$F36*$H36*$K36*$BI$9)</f>
        <v>0</v>
      </c>
      <c r="BJ36" s="95"/>
      <c r="BK36" s="66">
        <f>SUM(BJ36*$E36*$F36*$H36*$K36*$BK$9)</f>
        <v>0</v>
      </c>
      <c r="BL36" s="97"/>
      <c r="BM36" s="66"/>
      <c r="BN36" s="95"/>
      <c r="BO36" s="66">
        <f>SUM(BN36*$E36*$F36*$H36*$K36*$BO$9)</f>
        <v>0</v>
      </c>
      <c r="BP36" s="95"/>
      <c r="BQ36" s="66">
        <f>SUM(BP36*$E36*$F36*$H36*$K36*$BQ$9)</f>
        <v>0</v>
      </c>
      <c r="BR36" s="87">
        <v>4</v>
      </c>
      <c r="BS36" s="66">
        <f>SUM(BR36*$E36*$F36*$H36*$K36*$BS$9)</f>
        <v>116051.44320000001</v>
      </c>
      <c r="BT36" s="95"/>
      <c r="BU36" s="66">
        <f>SUM(BT36*$E36*$F36*$H36*$K36*$BU$9)</f>
        <v>0</v>
      </c>
      <c r="BV36" s="95"/>
      <c r="BW36" s="66">
        <f>SUM(BV36*$E36*$F36*$H36*$K36*$BW$9)</f>
        <v>0</v>
      </c>
      <c r="BX36" s="95"/>
      <c r="BY36" s="66">
        <f>(BX36*$E36*$F36*$H36*$K36*BY$9)</f>
        <v>0</v>
      </c>
      <c r="BZ36" s="66"/>
      <c r="CA36" s="66">
        <f>(BZ36*$E36*$F36*$H36*$K36*CA$9)</f>
        <v>0</v>
      </c>
      <c r="CB36" s="87"/>
      <c r="CC36" s="66">
        <f>(CB36*$E36*$F36*$H36*$L36*CC$9)</f>
        <v>0</v>
      </c>
      <c r="CD36" s="95"/>
      <c r="CE36" s="66">
        <f>(CD36*$E36*$F36*$H36*$M36*CE$9)</f>
        <v>0</v>
      </c>
      <c r="CF36" s="66"/>
      <c r="CG36" s="66">
        <f>(CF36*$E36*$F36*$H36*$K36*CG$9)</f>
        <v>0</v>
      </c>
      <c r="CH36" s="66"/>
      <c r="CI36" s="66">
        <f>(CH36*$E36*$F36*$H36*$J36*CI$9)</f>
        <v>0</v>
      </c>
      <c r="CJ36" s="92"/>
      <c r="CK36" s="92"/>
      <c r="CL36" s="93">
        <f>SUM(P36+N36+R36+T36+Z36+X36+V36+AD36+AB36+AF36+BB36+BF36+AH36+AP36+AR36+BP36+BR36+BN36+BT36+BV36+BJ36+AJ36+AL36+AN36+BD36+BH36+AT36+AV36+AX36+AZ36+BL36+BX36+BZ36+CB36+CD36+CF36+CH36)</f>
        <v>14</v>
      </c>
      <c r="CM36" s="93">
        <f>SUM(Q36+O36+S36+U36+AA36+Y36+W36+AE36+AC36+AG36+BC36+BG36+AI36+AQ36+AS36+BQ36+BS36+BO36+BU36+BW36+BK36+AK36+AM36+AO36+BE36+BI36+AU36+AW36+AY36+BA36+BM36+BY36+CA36+CC36+CE36+CG36+CI36)</f>
        <v>357825.28320000001</v>
      </c>
      <c r="CN36" s="66">
        <f>[3]ДС!EP37</f>
        <v>229</v>
      </c>
      <c r="CO36" s="67">
        <f>[3]ДС!EQ37</f>
        <v>5536620.9359999988</v>
      </c>
      <c r="CP36" s="94">
        <f>CL36+CN36</f>
        <v>243</v>
      </c>
      <c r="CQ36" s="94">
        <f>CM36+CO36</f>
        <v>5894446.2191999992</v>
      </c>
    </row>
    <row r="37" spans="1:95" s="142" customFormat="1" ht="18.75" customHeight="1" x14ac:dyDescent="0.25">
      <c r="A37" s="141">
        <v>8</v>
      </c>
      <c r="B37" s="141"/>
      <c r="C37" s="55" t="s">
        <v>117</v>
      </c>
      <c r="D37" s="69" t="s">
        <v>118</v>
      </c>
      <c r="E37" s="80">
        <v>17622</v>
      </c>
      <c r="F37" s="133">
        <v>12.8</v>
      </c>
      <c r="G37" s="115"/>
      <c r="H37" s="58"/>
      <c r="I37" s="58"/>
      <c r="J37" s="70">
        <v>1.4</v>
      </c>
      <c r="K37" s="71">
        <v>1.68</v>
      </c>
      <c r="L37" s="71">
        <v>2.23</v>
      </c>
      <c r="M37" s="72">
        <v>2.57</v>
      </c>
      <c r="N37" s="134">
        <f>SUM(N38:N40)</f>
        <v>0</v>
      </c>
      <c r="O37" s="134">
        <f t="shared" ref="O37:BZ37" si="118">SUM(O38:O40)</f>
        <v>0</v>
      </c>
      <c r="P37" s="134">
        <f t="shared" si="118"/>
        <v>0</v>
      </c>
      <c r="Q37" s="134">
        <f t="shared" si="118"/>
        <v>0</v>
      </c>
      <c r="R37" s="134">
        <f t="shared" si="118"/>
        <v>178</v>
      </c>
      <c r="S37" s="134">
        <f t="shared" si="118"/>
        <v>59647579.991999999</v>
      </c>
      <c r="T37" s="134">
        <f t="shared" si="118"/>
        <v>0</v>
      </c>
      <c r="U37" s="134">
        <f t="shared" si="118"/>
        <v>0</v>
      </c>
      <c r="V37" s="134">
        <f t="shared" si="118"/>
        <v>0</v>
      </c>
      <c r="W37" s="134">
        <f t="shared" si="118"/>
        <v>0</v>
      </c>
      <c r="X37" s="134">
        <f t="shared" si="118"/>
        <v>0</v>
      </c>
      <c r="Y37" s="134">
        <f t="shared" si="118"/>
        <v>0</v>
      </c>
      <c r="Z37" s="134">
        <f t="shared" si="118"/>
        <v>0</v>
      </c>
      <c r="AA37" s="134">
        <f t="shared" si="118"/>
        <v>0</v>
      </c>
      <c r="AB37" s="134">
        <f t="shared" si="118"/>
        <v>0</v>
      </c>
      <c r="AC37" s="134">
        <f t="shared" si="118"/>
        <v>0</v>
      </c>
      <c r="AD37" s="134">
        <f t="shared" si="118"/>
        <v>0</v>
      </c>
      <c r="AE37" s="134">
        <f t="shared" si="118"/>
        <v>0</v>
      </c>
      <c r="AF37" s="134">
        <f t="shared" si="118"/>
        <v>0</v>
      </c>
      <c r="AG37" s="134">
        <f t="shared" si="118"/>
        <v>0</v>
      </c>
      <c r="AH37" s="134">
        <f t="shared" si="118"/>
        <v>0</v>
      </c>
      <c r="AI37" s="134">
        <f t="shared" si="118"/>
        <v>0</v>
      </c>
      <c r="AJ37" s="134">
        <f t="shared" si="118"/>
        <v>0</v>
      </c>
      <c r="AK37" s="134">
        <f t="shared" si="118"/>
        <v>0</v>
      </c>
      <c r="AL37" s="134">
        <f t="shared" si="118"/>
        <v>0</v>
      </c>
      <c r="AM37" s="134">
        <f t="shared" si="118"/>
        <v>0</v>
      </c>
      <c r="AN37" s="134">
        <f t="shared" si="118"/>
        <v>0</v>
      </c>
      <c r="AO37" s="134">
        <f t="shared" si="118"/>
        <v>0</v>
      </c>
      <c r="AP37" s="134">
        <f t="shared" si="118"/>
        <v>0</v>
      </c>
      <c r="AQ37" s="134">
        <f t="shared" si="118"/>
        <v>0</v>
      </c>
      <c r="AR37" s="134">
        <f t="shared" si="118"/>
        <v>0</v>
      </c>
      <c r="AS37" s="134">
        <f t="shared" si="118"/>
        <v>0</v>
      </c>
      <c r="AT37" s="134">
        <f t="shared" si="118"/>
        <v>0</v>
      </c>
      <c r="AU37" s="134">
        <f t="shared" si="118"/>
        <v>0</v>
      </c>
      <c r="AV37" s="134">
        <f t="shared" si="118"/>
        <v>0</v>
      </c>
      <c r="AW37" s="134">
        <f t="shared" si="118"/>
        <v>0</v>
      </c>
      <c r="AX37" s="134">
        <f t="shared" si="118"/>
        <v>0</v>
      </c>
      <c r="AY37" s="134">
        <f t="shared" si="118"/>
        <v>0</v>
      </c>
      <c r="AZ37" s="134">
        <f t="shared" si="118"/>
        <v>0</v>
      </c>
      <c r="BA37" s="134">
        <f t="shared" si="118"/>
        <v>0</v>
      </c>
      <c r="BB37" s="134">
        <f t="shared" si="118"/>
        <v>0</v>
      </c>
      <c r="BC37" s="134">
        <f t="shared" si="118"/>
        <v>0</v>
      </c>
      <c r="BD37" s="134">
        <f t="shared" si="118"/>
        <v>0</v>
      </c>
      <c r="BE37" s="134">
        <f t="shared" si="118"/>
        <v>0</v>
      </c>
      <c r="BF37" s="134">
        <f t="shared" si="118"/>
        <v>0</v>
      </c>
      <c r="BG37" s="134">
        <f t="shared" si="118"/>
        <v>0</v>
      </c>
      <c r="BH37" s="134">
        <f t="shared" si="118"/>
        <v>0</v>
      </c>
      <c r="BI37" s="134">
        <f t="shared" si="118"/>
        <v>0</v>
      </c>
      <c r="BJ37" s="134">
        <f t="shared" si="118"/>
        <v>0</v>
      </c>
      <c r="BK37" s="134">
        <f t="shared" si="118"/>
        <v>0</v>
      </c>
      <c r="BL37" s="134">
        <f t="shared" si="118"/>
        <v>0</v>
      </c>
      <c r="BM37" s="134">
        <f t="shared" si="118"/>
        <v>0</v>
      </c>
      <c r="BN37" s="134">
        <f t="shared" si="118"/>
        <v>0</v>
      </c>
      <c r="BO37" s="134">
        <f t="shared" si="118"/>
        <v>0</v>
      </c>
      <c r="BP37" s="134">
        <f t="shared" si="118"/>
        <v>0</v>
      </c>
      <c r="BQ37" s="134">
        <f t="shared" si="118"/>
        <v>0</v>
      </c>
      <c r="BR37" s="134">
        <f t="shared" si="118"/>
        <v>0</v>
      </c>
      <c r="BS37" s="134">
        <f t="shared" si="118"/>
        <v>0</v>
      </c>
      <c r="BT37" s="134">
        <f t="shared" si="118"/>
        <v>0</v>
      </c>
      <c r="BU37" s="134">
        <f t="shared" si="118"/>
        <v>0</v>
      </c>
      <c r="BV37" s="134">
        <f t="shared" si="118"/>
        <v>0</v>
      </c>
      <c r="BW37" s="134">
        <f t="shared" si="118"/>
        <v>0</v>
      </c>
      <c r="BX37" s="134">
        <f t="shared" si="118"/>
        <v>0</v>
      </c>
      <c r="BY37" s="134">
        <f t="shared" si="118"/>
        <v>0</v>
      </c>
      <c r="BZ37" s="118">
        <f t="shared" si="118"/>
        <v>0</v>
      </c>
      <c r="CA37" s="134">
        <f t="shared" ref="CA37:CQ37" si="119">SUM(CA38:CA40)</f>
        <v>0</v>
      </c>
      <c r="CB37" s="134">
        <f t="shared" si="119"/>
        <v>0</v>
      </c>
      <c r="CC37" s="134">
        <f t="shared" si="119"/>
        <v>0</v>
      </c>
      <c r="CD37" s="134">
        <f t="shared" si="119"/>
        <v>0</v>
      </c>
      <c r="CE37" s="134">
        <f t="shared" si="119"/>
        <v>0</v>
      </c>
      <c r="CF37" s="134">
        <f t="shared" si="119"/>
        <v>0</v>
      </c>
      <c r="CG37" s="134">
        <f t="shared" si="119"/>
        <v>0</v>
      </c>
      <c r="CH37" s="134">
        <f t="shared" si="119"/>
        <v>0</v>
      </c>
      <c r="CI37" s="134">
        <f t="shared" si="119"/>
        <v>0</v>
      </c>
      <c r="CJ37" s="134">
        <f t="shared" si="119"/>
        <v>0</v>
      </c>
      <c r="CK37" s="134">
        <f t="shared" si="119"/>
        <v>0</v>
      </c>
      <c r="CL37" s="134">
        <f t="shared" si="119"/>
        <v>178</v>
      </c>
      <c r="CM37" s="134">
        <f t="shared" si="119"/>
        <v>59647579.991999999</v>
      </c>
      <c r="CN37" s="134">
        <f t="shared" si="119"/>
        <v>0</v>
      </c>
      <c r="CO37" s="135">
        <f t="shared" si="119"/>
        <v>0</v>
      </c>
      <c r="CP37" s="118">
        <f t="shared" si="119"/>
        <v>178</v>
      </c>
      <c r="CQ37" s="118">
        <f t="shared" si="119"/>
        <v>59647579.991999999</v>
      </c>
    </row>
    <row r="38" spans="1:95" s="3" customFormat="1" ht="45" customHeight="1" x14ac:dyDescent="0.25">
      <c r="A38" s="122"/>
      <c r="B38" s="122">
        <v>21</v>
      </c>
      <c r="C38" s="123" t="s">
        <v>119</v>
      </c>
      <c r="D38" s="100" t="s">
        <v>120</v>
      </c>
      <c r="E38" s="80">
        <v>17622</v>
      </c>
      <c r="F38" s="81">
        <v>7.95</v>
      </c>
      <c r="G38" s="82"/>
      <c r="H38" s="83">
        <v>1</v>
      </c>
      <c r="I38" s="84"/>
      <c r="J38" s="85">
        <v>1.4</v>
      </c>
      <c r="K38" s="85">
        <v>1.68</v>
      </c>
      <c r="L38" s="85">
        <v>2.23</v>
      </c>
      <c r="M38" s="86">
        <v>2.57</v>
      </c>
      <c r="N38" s="95"/>
      <c r="O38" s="66">
        <f t="shared" ref="O38:O40" si="120">SUM(N38*$E38*$F38*$H38*$J38*$O$9)</f>
        <v>0</v>
      </c>
      <c r="P38" s="95"/>
      <c r="Q38" s="66">
        <f>SUM(P38*$E38*$F38*$H38*$J38*$Q$9)</f>
        <v>0</v>
      </c>
      <c r="R38" s="87">
        <v>1</v>
      </c>
      <c r="S38" s="66">
        <f>SUM(R38*$E38*$F38*$H38*$J38*$S$9)</f>
        <v>196132.86</v>
      </c>
      <c r="T38" s="95"/>
      <c r="U38" s="66">
        <f>SUM(T38*$E38*$F38*$H38*$J38*$U$9)</f>
        <v>0</v>
      </c>
      <c r="V38" s="95"/>
      <c r="W38" s="66">
        <f>SUM(V38*$E38*$F38*$H38*$J38*$W$9)</f>
        <v>0</v>
      </c>
      <c r="X38" s="88"/>
      <c r="Y38" s="66"/>
      <c r="Z38" s="95">
        <v>0</v>
      </c>
      <c r="AA38" s="66">
        <f>SUM(Z38*$E38*$F38*$H38*$J38*$AA$9)</f>
        <v>0</v>
      </c>
      <c r="AB38" s="87">
        <v>0</v>
      </c>
      <c r="AC38" s="66">
        <f>SUM(AB38*$E38*$F38*$H38*$J38*$AC$9)</f>
        <v>0</v>
      </c>
      <c r="AD38" s="87">
        <v>0</v>
      </c>
      <c r="AE38" s="66">
        <f>SUM(AD38*$E38*$F38*$H38*$K38*$AE$9)</f>
        <v>0</v>
      </c>
      <c r="AF38" s="87"/>
      <c r="AG38" s="66">
        <f>SUM(AF38*$E38*$F38*$H38*$K38*$AG$9)</f>
        <v>0</v>
      </c>
      <c r="AH38" s="87"/>
      <c r="AI38" s="66">
        <f>SUM(AH38*$E38*$F38*$H38*$J38*$AI$9)</f>
        <v>0</v>
      </c>
      <c r="AJ38" s="95"/>
      <c r="AK38" s="66">
        <f>SUM(AJ38*$E38*$F38*$H38*$J38*$AK$9)</f>
        <v>0</v>
      </c>
      <c r="AL38" s="95"/>
      <c r="AM38" s="66"/>
      <c r="AN38" s="95"/>
      <c r="AO38" s="66">
        <f>SUM(AN38*$E38*$F38*$H38*$J38*$AO$9)</f>
        <v>0</v>
      </c>
      <c r="AP38" s="95"/>
      <c r="AQ38" s="66">
        <f>SUM(AP38*$E38*$F38*$H38*$J38*$AQ$9)</f>
        <v>0</v>
      </c>
      <c r="AR38" s="87"/>
      <c r="AS38" s="66">
        <f>SUM(AR38*$E38*$F38*$H38*$J38*$AS$9)</f>
        <v>0</v>
      </c>
      <c r="AT38" s="95"/>
      <c r="AU38" s="66">
        <f>SUM(AT38*$E38*$F38*$H38*$J38*$AU$9)</f>
        <v>0</v>
      </c>
      <c r="AV38" s="95"/>
      <c r="AW38" s="66">
        <f>SUM(AV38*$E38*$F38*$H38*$J38*$AW$9)</f>
        <v>0</v>
      </c>
      <c r="AX38" s="95"/>
      <c r="AY38" s="66">
        <f>SUM(AX38*$E38*$F38*$H38*$J38*$AY$9)</f>
        <v>0</v>
      </c>
      <c r="AZ38" s="95"/>
      <c r="BA38" s="66">
        <f>SUM(AZ38*$E38*$F38*$H38*$J38*$BA$9)</f>
        <v>0</v>
      </c>
      <c r="BB38" s="96"/>
      <c r="BC38" s="66">
        <f>SUM(BB38*$E38*$F38*$H38*$K38*$BC$9)</f>
        <v>0</v>
      </c>
      <c r="BD38" s="95"/>
      <c r="BE38" s="66">
        <f>SUM(BD38*$E38*$F38*$H38*$K38*$BE$9)</f>
        <v>0</v>
      </c>
      <c r="BF38" s="87"/>
      <c r="BG38" s="66">
        <f>SUM(BF38*$E38*$F38*$H38*$K38*$BG$9)</f>
        <v>0</v>
      </c>
      <c r="BH38" s="87"/>
      <c r="BI38" s="66">
        <f>SUM(BH38*$E38*$F38*$H38*$K38*$BI$9)</f>
        <v>0</v>
      </c>
      <c r="BJ38" s="95"/>
      <c r="BK38" s="66">
        <f>SUM(BJ38*$E38*$F38*$H38*$K38*$BK$9)</f>
        <v>0</v>
      </c>
      <c r="BL38" s="97"/>
      <c r="BM38" s="66"/>
      <c r="BN38" s="95"/>
      <c r="BO38" s="66">
        <f>SUM(BN38*$E38*$F38*$H38*$K38*$BO$9)</f>
        <v>0</v>
      </c>
      <c r="BP38" s="95"/>
      <c r="BQ38" s="66">
        <f>SUM(BP38*$E38*$F38*$H38*$K38*$BQ$9)</f>
        <v>0</v>
      </c>
      <c r="BR38" s="87"/>
      <c r="BS38" s="66">
        <f>SUM(BR38*$E38*$F38*$H38*$K38*$BS$9)</f>
        <v>0</v>
      </c>
      <c r="BT38" s="95"/>
      <c r="BU38" s="66">
        <f>SUM(BT38*$E38*$F38*$H38*$K38*$BU$9)</f>
        <v>0</v>
      </c>
      <c r="BV38" s="95"/>
      <c r="BW38" s="66">
        <f>SUM(BV38*$E38*$F38*$H38*$K38*$BW$9)</f>
        <v>0</v>
      </c>
      <c r="BX38" s="95"/>
      <c r="BY38" s="66">
        <f>(BX38*$E38*$F38*$H38*$K38*BY$9)</f>
        <v>0</v>
      </c>
      <c r="BZ38" s="87"/>
      <c r="CA38" s="66">
        <f t="shared" ref="CA38:CA40" si="121">(BZ38*$E38*$F38*$H38*$K38*CA$9)</f>
        <v>0</v>
      </c>
      <c r="CB38" s="87"/>
      <c r="CC38" s="66">
        <f t="shared" ref="CC38:CC40" si="122">(CB38*$E38*$F38*$H38*$L38*CC$9)</f>
        <v>0</v>
      </c>
      <c r="CD38" s="95"/>
      <c r="CE38" s="66">
        <f t="shared" ref="CE38:CE40" si="123">(CD38*$E38*$F38*$H38*$M38*CE$9)</f>
        <v>0</v>
      </c>
      <c r="CF38" s="66"/>
      <c r="CG38" s="66">
        <f t="shared" ref="CG38:CG40" si="124">(CF38*$E38*$F38*$H38*$K38*CG$9)</f>
        <v>0</v>
      </c>
      <c r="CH38" s="66"/>
      <c r="CI38" s="66">
        <f t="shared" ref="CI38:CI40" si="125">(CH38*$E38*$F38*$H38*$J38*CI$9)</f>
        <v>0</v>
      </c>
      <c r="CJ38" s="92"/>
      <c r="CK38" s="92"/>
      <c r="CL38" s="93">
        <f t="shared" ref="CL38:CM40" si="126">SUM(P38+N38+R38+T38+Z38+X38+V38+AD38+AB38+AF38+BB38+BF38+AH38+AP38+AR38+BP38+BR38+BN38+BT38+BV38+BJ38+AJ38+AL38+AN38+BD38+BH38+AT38+AV38+AX38+AZ38+BL38+BX38+BZ38+CB38+CD38+CF38+CH38)</f>
        <v>1</v>
      </c>
      <c r="CM38" s="93">
        <f t="shared" si="126"/>
        <v>196132.86</v>
      </c>
      <c r="CN38" s="66">
        <f>[3]ДС!EP39</f>
        <v>0</v>
      </c>
      <c r="CO38" s="67">
        <f>[3]ДС!EQ39</f>
        <v>0</v>
      </c>
      <c r="CP38" s="94">
        <f t="shared" ref="CP38:CQ40" si="127">CL38+CN38</f>
        <v>1</v>
      </c>
      <c r="CQ38" s="94">
        <f t="shared" si="127"/>
        <v>196132.86</v>
      </c>
    </row>
    <row r="39" spans="1:95" s="3" customFormat="1" ht="30" customHeight="1" x14ac:dyDescent="0.25">
      <c r="A39" s="122"/>
      <c r="B39" s="122">
        <v>22</v>
      </c>
      <c r="C39" s="123" t="s">
        <v>121</v>
      </c>
      <c r="D39" s="79" t="s">
        <v>122</v>
      </c>
      <c r="E39" s="80">
        <v>17622</v>
      </c>
      <c r="F39" s="129">
        <v>14.23</v>
      </c>
      <c r="G39" s="82"/>
      <c r="H39" s="83">
        <v>1</v>
      </c>
      <c r="I39" s="84"/>
      <c r="J39" s="137">
        <v>1.4</v>
      </c>
      <c r="K39" s="137">
        <v>1.68</v>
      </c>
      <c r="L39" s="137">
        <v>2.23</v>
      </c>
      <c r="M39" s="138">
        <v>2.57</v>
      </c>
      <c r="N39" s="95">
        <v>0</v>
      </c>
      <c r="O39" s="66">
        <f t="shared" si="120"/>
        <v>0</v>
      </c>
      <c r="P39" s="88">
        <v>0</v>
      </c>
      <c r="Q39" s="66">
        <f>SUM(P39*$E39*$F39*$H39*$J39*$Q$9)</f>
        <v>0</v>
      </c>
      <c r="R39" s="66">
        <v>149</v>
      </c>
      <c r="S39" s="66">
        <f>SUM(R39*$E39*$F39*$H39*$J39*$S$9)</f>
        <v>52308757.115999997</v>
      </c>
      <c r="T39" s="88">
        <v>0</v>
      </c>
      <c r="U39" s="66">
        <f>SUM(T39*$E39*$F39*$H39*$J39*$U$9)</f>
        <v>0</v>
      </c>
      <c r="V39" s="88">
        <v>0</v>
      </c>
      <c r="W39" s="66">
        <f>SUM(V39*$E39*$F39*$H39*$J39*$W$9)</f>
        <v>0</v>
      </c>
      <c r="X39" s="88"/>
      <c r="Y39" s="87"/>
      <c r="Z39" s="88">
        <v>0</v>
      </c>
      <c r="AA39" s="66">
        <f>SUM(Z39*$E39*$F39*$H39*$J39*$AA$9)</f>
        <v>0</v>
      </c>
      <c r="AB39" s="66">
        <v>0</v>
      </c>
      <c r="AC39" s="66">
        <f>SUM(AB39*$E39*$F39*$H39*$J39*$AC$9)</f>
        <v>0</v>
      </c>
      <c r="AD39" s="66"/>
      <c r="AE39" s="66">
        <f>SUM(AD39*$E39*$F39*$H39*$K39*$AE$9)</f>
        <v>0</v>
      </c>
      <c r="AF39" s="66">
        <v>0</v>
      </c>
      <c r="AG39" s="66">
        <f>SUM(AF39*$E39*$F39*$H39*$K39*$AG$9)</f>
        <v>0</v>
      </c>
      <c r="AH39" s="66"/>
      <c r="AI39" s="66">
        <f>SUM(AH39*$E39*$F39*$H39*$J39*$AI$9)</f>
        <v>0</v>
      </c>
      <c r="AJ39" s="88">
        <v>0</v>
      </c>
      <c r="AK39" s="66">
        <f>SUM(AJ39*$E39*$F39*$H39*$J39*$AK$9)</f>
        <v>0</v>
      </c>
      <c r="AL39" s="88"/>
      <c r="AM39" s="87"/>
      <c r="AN39" s="88"/>
      <c r="AO39" s="66">
        <f>SUM(AN39*$E39*$F39*$H39*$J39*$AO$9)</f>
        <v>0</v>
      </c>
      <c r="AP39" s="95"/>
      <c r="AQ39" s="66">
        <f>SUM(AP39*$E39*$F39*$H39*$J39*$AQ$9)</f>
        <v>0</v>
      </c>
      <c r="AR39" s="66">
        <v>0</v>
      </c>
      <c r="AS39" s="66">
        <f>SUM(AR39*$E39*$F39*$H39*$J39*$AS$9)</f>
        <v>0</v>
      </c>
      <c r="AT39" s="88">
        <v>0</v>
      </c>
      <c r="AU39" s="66">
        <f>SUM(AT39*$E39*$F39*$H39*$J39*$AU$9)</f>
        <v>0</v>
      </c>
      <c r="AV39" s="88">
        <v>0</v>
      </c>
      <c r="AW39" s="66">
        <f>SUM(AV39*$E39*$F39*$H39*$J39*$AW$9)</f>
        <v>0</v>
      </c>
      <c r="AX39" s="95"/>
      <c r="AY39" s="66">
        <f>SUM(AX39*$E39*$F39*$H39*$J39*$AY$9)</f>
        <v>0</v>
      </c>
      <c r="AZ39" s="88"/>
      <c r="BA39" s="66">
        <f>SUM(AZ39*$E39*$F39*$H39*$J39*$BA$9)</f>
        <v>0</v>
      </c>
      <c r="BB39" s="96"/>
      <c r="BC39" s="66">
        <f>SUM(BB39*$E39*$F39*$H39*$K39*$BC$9)</f>
        <v>0</v>
      </c>
      <c r="BD39" s="88">
        <v>0</v>
      </c>
      <c r="BE39" s="66">
        <f>SUM(BD39*$E39*$F39*$H39*$K39*$BE$9)</f>
        <v>0</v>
      </c>
      <c r="BF39" s="66">
        <v>0</v>
      </c>
      <c r="BG39" s="66">
        <f>SUM(BF39*$E39*$F39*$H39*$K39*$BG$9)</f>
        <v>0</v>
      </c>
      <c r="BH39" s="66">
        <v>0</v>
      </c>
      <c r="BI39" s="66">
        <f>SUM(BH39*$E39*$F39*$H39*$K39*$BI$9)</f>
        <v>0</v>
      </c>
      <c r="BJ39" s="88">
        <v>0</v>
      </c>
      <c r="BK39" s="66">
        <f>SUM(BJ39*$E39*$F39*$H39*$K39*$BK$9)</f>
        <v>0</v>
      </c>
      <c r="BL39" s="90"/>
      <c r="BM39" s="66"/>
      <c r="BN39" s="88">
        <v>0</v>
      </c>
      <c r="BO39" s="66">
        <f>SUM(BN39*$E39*$F39*$H39*$K39*$BO$9)</f>
        <v>0</v>
      </c>
      <c r="BP39" s="88">
        <v>0</v>
      </c>
      <c r="BQ39" s="66">
        <f>SUM(BP39*$E39*$F39*$H39*$K39*$BQ$9)</f>
        <v>0</v>
      </c>
      <c r="BR39" s="66">
        <v>0</v>
      </c>
      <c r="BS39" s="66">
        <f>SUM(BR39*$E39*$F39*$H39*$K39*$BS$9)</f>
        <v>0</v>
      </c>
      <c r="BT39" s="88">
        <v>0</v>
      </c>
      <c r="BU39" s="66">
        <f>SUM(BT39*$E39*$F39*$H39*$K39*$BU$9)</f>
        <v>0</v>
      </c>
      <c r="BV39" s="88"/>
      <c r="BW39" s="66">
        <f>SUM(BV39*$E39*$F39*$H39*$K39*$BW$9)</f>
        <v>0</v>
      </c>
      <c r="BX39" s="88"/>
      <c r="BY39" s="66">
        <f>(BX39*$E39*$F39*$H39*$K39*BY$9)</f>
        <v>0</v>
      </c>
      <c r="BZ39" s="66"/>
      <c r="CA39" s="66">
        <f t="shared" si="121"/>
        <v>0</v>
      </c>
      <c r="CB39" s="66">
        <v>0</v>
      </c>
      <c r="CC39" s="66">
        <f t="shared" si="122"/>
        <v>0</v>
      </c>
      <c r="CD39" s="88">
        <v>0</v>
      </c>
      <c r="CE39" s="66">
        <f t="shared" si="123"/>
        <v>0</v>
      </c>
      <c r="CF39" s="66"/>
      <c r="CG39" s="66">
        <f t="shared" si="124"/>
        <v>0</v>
      </c>
      <c r="CH39" s="87"/>
      <c r="CI39" s="66">
        <f t="shared" si="125"/>
        <v>0</v>
      </c>
      <c r="CJ39" s="140"/>
      <c r="CK39" s="140"/>
      <c r="CL39" s="93">
        <f t="shared" si="126"/>
        <v>149</v>
      </c>
      <c r="CM39" s="93">
        <f t="shared" si="126"/>
        <v>52308757.115999997</v>
      </c>
      <c r="CN39" s="66">
        <f>[3]ДС!EP40</f>
        <v>0</v>
      </c>
      <c r="CO39" s="67">
        <f>[3]ДС!EQ40</f>
        <v>0</v>
      </c>
      <c r="CP39" s="94">
        <f t="shared" si="127"/>
        <v>149</v>
      </c>
      <c r="CQ39" s="94">
        <f t="shared" si="127"/>
        <v>52308757.115999997</v>
      </c>
    </row>
    <row r="40" spans="1:95" s="3" customFormat="1" ht="45" customHeight="1" x14ac:dyDescent="0.25">
      <c r="A40" s="122"/>
      <c r="B40" s="122">
        <v>23</v>
      </c>
      <c r="C40" s="123" t="s">
        <v>123</v>
      </c>
      <c r="D40" s="79" t="s">
        <v>124</v>
      </c>
      <c r="E40" s="80">
        <v>17622</v>
      </c>
      <c r="F40" s="129">
        <v>10.34</v>
      </c>
      <c r="G40" s="82"/>
      <c r="H40" s="83">
        <v>1</v>
      </c>
      <c r="I40" s="84"/>
      <c r="J40" s="137">
        <v>1.4</v>
      </c>
      <c r="K40" s="137">
        <v>1.68</v>
      </c>
      <c r="L40" s="137">
        <v>2.23</v>
      </c>
      <c r="M40" s="138">
        <v>2.57</v>
      </c>
      <c r="N40" s="95"/>
      <c r="O40" s="66">
        <f t="shared" si="120"/>
        <v>0</v>
      </c>
      <c r="P40" s="95"/>
      <c r="Q40" s="66">
        <f>SUM(P40*$E40*$F40*$H40*$J40*$Q$9)</f>
        <v>0</v>
      </c>
      <c r="R40" s="87">
        <v>28</v>
      </c>
      <c r="S40" s="66">
        <f>SUM(R40*$E40*$F40*$H40*$J40*$S$9)</f>
        <v>7142690.0159999989</v>
      </c>
      <c r="T40" s="95"/>
      <c r="U40" s="66">
        <f>SUM(T40*$E40*$F40*$H40*$J40*$U$9)</f>
        <v>0</v>
      </c>
      <c r="V40" s="95"/>
      <c r="W40" s="66">
        <f>SUM(V40*$E40*$F40*$H40*$J40*$W$9)</f>
        <v>0</v>
      </c>
      <c r="X40" s="88"/>
      <c r="Y40" s="87"/>
      <c r="Z40" s="95">
        <v>0</v>
      </c>
      <c r="AA40" s="66">
        <f>SUM(Z40*$E40*$F40*$H40*$J40*$AA$9)</f>
        <v>0</v>
      </c>
      <c r="AB40" s="87">
        <v>0</v>
      </c>
      <c r="AC40" s="66">
        <f>SUM(AB40*$E40*$F40*$H40*$J40*$AC$9)</f>
        <v>0</v>
      </c>
      <c r="AD40" s="87">
        <v>0</v>
      </c>
      <c r="AE40" s="66">
        <f>SUM(AD40*$E40*$F40*$H40*$K40*$AE$9)</f>
        <v>0</v>
      </c>
      <c r="AF40" s="87"/>
      <c r="AG40" s="66">
        <f>SUM(AF40*$E40*$F40*$H40*$K40*$AG$9)</f>
        <v>0</v>
      </c>
      <c r="AH40" s="87"/>
      <c r="AI40" s="66">
        <f>SUM(AH40*$E40*$F40*$H40*$J40*$AI$9)</f>
        <v>0</v>
      </c>
      <c r="AJ40" s="95"/>
      <c r="AK40" s="66">
        <f>SUM(AJ40*$E40*$F40*$H40*$J40*$AK$9)</f>
        <v>0</v>
      </c>
      <c r="AL40" s="95"/>
      <c r="AM40" s="87"/>
      <c r="AN40" s="95"/>
      <c r="AO40" s="66">
        <f>SUM(AN40*$E40*$F40*$H40*$J40*$AO$9)</f>
        <v>0</v>
      </c>
      <c r="AP40" s="95"/>
      <c r="AQ40" s="66">
        <f>SUM(AP40*$E40*$F40*$H40*$J40*$AQ$9)</f>
        <v>0</v>
      </c>
      <c r="AR40" s="87"/>
      <c r="AS40" s="66">
        <f>SUM(AR40*$E40*$F40*$H40*$J40*$AS$9)</f>
        <v>0</v>
      </c>
      <c r="AT40" s="95"/>
      <c r="AU40" s="66">
        <f>SUM(AT40*$E40*$F40*$H40*$J40*$AU$9)</f>
        <v>0</v>
      </c>
      <c r="AV40" s="95"/>
      <c r="AW40" s="66">
        <f>SUM(AV40*$E40*$F40*$H40*$J40*$AW$9)</f>
        <v>0</v>
      </c>
      <c r="AX40" s="95"/>
      <c r="AY40" s="66">
        <f>SUM(AX40*$E40*$F40*$H40*$J40*$AY$9)</f>
        <v>0</v>
      </c>
      <c r="AZ40" s="95"/>
      <c r="BA40" s="66">
        <f>SUM(AZ40*$E40*$F40*$H40*$J40*$BA$9)</f>
        <v>0</v>
      </c>
      <c r="BB40" s="96"/>
      <c r="BC40" s="66">
        <f>SUM(BB40*$E40*$F40*$H40*$K40*$BC$9)</f>
        <v>0</v>
      </c>
      <c r="BD40" s="95"/>
      <c r="BE40" s="66">
        <f>SUM(BD40*$E40*$F40*$H40*$K40*$BE$9)</f>
        <v>0</v>
      </c>
      <c r="BF40" s="87"/>
      <c r="BG40" s="66">
        <f>SUM(BF40*$E40*$F40*$H40*$K40*$BG$9)</f>
        <v>0</v>
      </c>
      <c r="BH40" s="87"/>
      <c r="BI40" s="66">
        <f>SUM(BH40*$E40*$F40*$H40*$K40*$BI$9)</f>
        <v>0</v>
      </c>
      <c r="BJ40" s="95"/>
      <c r="BK40" s="66">
        <f>SUM(BJ40*$E40*$F40*$H40*$K40*$BK$9)</f>
        <v>0</v>
      </c>
      <c r="BL40" s="97"/>
      <c r="BM40" s="66"/>
      <c r="BN40" s="95"/>
      <c r="BO40" s="66">
        <f>SUM(BN40*$E40*$F40*$H40*$K40*$BO$9)</f>
        <v>0</v>
      </c>
      <c r="BP40" s="95"/>
      <c r="BQ40" s="66">
        <f>SUM(BP40*$E40*$F40*$H40*$K40*$BQ$9)</f>
        <v>0</v>
      </c>
      <c r="BR40" s="87"/>
      <c r="BS40" s="66">
        <f>SUM(BR40*$E40*$F40*$H40*$K40*$BS$9)</f>
        <v>0</v>
      </c>
      <c r="BT40" s="95"/>
      <c r="BU40" s="66">
        <f>SUM(BT40*$E40*$F40*$H40*$K40*$BU$9)</f>
        <v>0</v>
      </c>
      <c r="BV40" s="95"/>
      <c r="BW40" s="66">
        <f>SUM(BV40*$E40*$F40*$H40*$K40*$BW$9)</f>
        <v>0</v>
      </c>
      <c r="BX40" s="95"/>
      <c r="BY40" s="66">
        <f>(BX40*$E40*$F40*$H40*$K40*BY$9)</f>
        <v>0</v>
      </c>
      <c r="BZ40" s="87"/>
      <c r="CA40" s="66">
        <f t="shared" si="121"/>
        <v>0</v>
      </c>
      <c r="CB40" s="95"/>
      <c r="CC40" s="66">
        <f t="shared" si="122"/>
        <v>0</v>
      </c>
      <c r="CD40" s="95"/>
      <c r="CE40" s="66">
        <f t="shared" si="123"/>
        <v>0</v>
      </c>
      <c r="CF40" s="66"/>
      <c r="CG40" s="66">
        <f t="shared" si="124"/>
        <v>0</v>
      </c>
      <c r="CH40" s="87"/>
      <c r="CI40" s="66">
        <f t="shared" si="125"/>
        <v>0</v>
      </c>
      <c r="CJ40" s="140"/>
      <c r="CK40" s="140"/>
      <c r="CL40" s="93">
        <f t="shared" si="126"/>
        <v>28</v>
      </c>
      <c r="CM40" s="93">
        <f t="shared" si="126"/>
        <v>7142690.0159999989</v>
      </c>
      <c r="CN40" s="66">
        <f>[3]ДС!EP41</f>
        <v>0</v>
      </c>
      <c r="CO40" s="67">
        <f>[3]ДС!EQ41</f>
        <v>0</v>
      </c>
      <c r="CP40" s="94">
        <f t="shared" si="127"/>
        <v>28</v>
      </c>
      <c r="CQ40" s="94">
        <f t="shared" si="127"/>
        <v>7142690.0159999989</v>
      </c>
    </row>
    <row r="41" spans="1:95" s="142" customFormat="1" ht="18.75" customHeight="1" x14ac:dyDescent="0.25">
      <c r="A41" s="141">
        <v>9</v>
      </c>
      <c r="B41" s="141"/>
      <c r="C41" s="55" t="s">
        <v>125</v>
      </c>
      <c r="D41" s="69" t="s">
        <v>126</v>
      </c>
      <c r="E41" s="80">
        <v>17622</v>
      </c>
      <c r="F41" s="133">
        <v>1.42</v>
      </c>
      <c r="G41" s="115"/>
      <c r="H41" s="58"/>
      <c r="I41" s="58"/>
      <c r="J41" s="70">
        <v>1.4</v>
      </c>
      <c r="K41" s="71">
        <v>1.68</v>
      </c>
      <c r="L41" s="71">
        <v>2.23</v>
      </c>
      <c r="M41" s="72">
        <v>2.57</v>
      </c>
      <c r="N41" s="134">
        <f>SUM(N42:N43)</f>
        <v>0</v>
      </c>
      <c r="O41" s="134">
        <f t="shared" ref="O41:BZ41" si="128">SUM(O42:O43)</f>
        <v>0</v>
      </c>
      <c r="P41" s="134">
        <f t="shared" si="128"/>
        <v>0</v>
      </c>
      <c r="Q41" s="134">
        <f t="shared" si="128"/>
        <v>0</v>
      </c>
      <c r="R41" s="134">
        <f t="shared" si="128"/>
        <v>0</v>
      </c>
      <c r="S41" s="134">
        <f t="shared" si="128"/>
        <v>0</v>
      </c>
      <c r="T41" s="134">
        <f t="shared" si="128"/>
        <v>0</v>
      </c>
      <c r="U41" s="134">
        <f t="shared" si="128"/>
        <v>0</v>
      </c>
      <c r="V41" s="134">
        <f t="shared" si="128"/>
        <v>0</v>
      </c>
      <c r="W41" s="134">
        <f t="shared" si="128"/>
        <v>0</v>
      </c>
      <c r="X41" s="134">
        <f t="shared" si="128"/>
        <v>0</v>
      </c>
      <c r="Y41" s="134">
        <f t="shared" si="128"/>
        <v>0</v>
      </c>
      <c r="Z41" s="134">
        <f t="shared" si="128"/>
        <v>0</v>
      </c>
      <c r="AA41" s="134">
        <f t="shared" si="128"/>
        <v>0</v>
      </c>
      <c r="AB41" s="134">
        <f t="shared" si="128"/>
        <v>0</v>
      </c>
      <c r="AC41" s="134">
        <f t="shared" si="128"/>
        <v>0</v>
      </c>
      <c r="AD41" s="134">
        <f t="shared" si="128"/>
        <v>0</v>
      </c>
      <c r="AE41" s="134">
        <f t="shared" si="128"/>
        <v>0</v>
      </c>
      <c r="AF41" s="134">
        <f t="shared" si="128"/>
        <v>0</v>
      </c>
      <c r="AG41" s="134">
        <f t="shared" si="128"/>
        <v>0</v>
      </c>
      <c r="AH41" s="134">
        <f t="shared" si="128"/>
        <v>0</v>
      </c>
      <c r="AI41" s="134">
        <f t="shared" si="128"/>
        <v>0</v>
      </c>
      <c r="AJ41" s="134">
        <f t="shared" si="128"/>
        <v>0</v>
      </c>
      <c r="AK41" s="134">
        <f t="shared" si="128"/>
        <v>0</v>
      </c>
      <c r="AL41" s="134">
        <f t="shared" si="128"/>
        <v>0</v>
      </c>
      <c r="AM41" s="134">
        <f t="shared" si="128"/>
        <v>0</v>
      </c>
      <c r="AN41" s="134">
        <f t="shared" si="128"/>
        <v>0</v>
      </c>
      <c r="AO41" s="134">
        <f t="shared" si="128"/>
        <v>0</v>
      </c>
      <c r="AP41" s="134">
        <f t="shared" si="128"/>
        <v>0</v>
      </c>
      <c r="AQ41" s="134">
        <f t="shared" si="128"/>
        <v>0</v>
      </c>
      <c r="AR41" s="134">
        <f t="shared" si="128"/>
        <v>5</v>
      </c>
      <c r="AS41" s="134">
        <f t="shared" si="128"/>
        <v>170228.51999999996</v>
      </c>
      <c r="AT41" s="134">
        <f t="shared" si="128"/>
        <v>0</v>
      </c>
      <c r="AU41" s="134">
        <f t="shared" si="128"/>
        <v>0</v>
      </c>
      <c r="AV41" s="134">
        <f t="shared" si="128"/>
        <v>0</v>
      </c>
      <c r="AW41" s="134">
        <f t="shared" si="128"/>
        <v>0</v>
      </c>
      <c r="AX41" s="134">
        <f t="shared" si="128"/>
        <v>0</v>
      </c>
      <c r="AY41" s="134">
        <f t="shared" si="128"/>
        <v>0</v>
      </c>
      <c r="AZ41" s="134">
        <f t="shared" si="128"/>
        <v>0</v>
      </c>
      <c r="BA41" s="134">
        <f t="shared" si="128"/>
        <v>0</v>
      </c>
      <c r="BB41" s="134">
        <f t="shared" si="128"/>
        <v>0</v>
      </c>
      <c r="BC41" s="134">
        <f t="shared" si="128"/>
        <v>0</v>
      </c>
      <c r="BD41" s="134">
        <f t="shared" si="128"/>
        <v>0</v>
      </c>
      <c r="BE41" s="134">
        <f t="shared" si="128"/>
        <v>0</v>
      </c>
      <c r="BF41" s="134">
        <f t="shared" si="128"/>
        <v>0</v>
      </c>
      <c r="BG41" s="134">
        <f t="shared" si="128"/>
        <v>0</v>
      </c>
      <c r="BH41" s="134">
        <f t="shared" si="128"/>
        <v>0</v>
      </c>
      <c r="BI41" s="134">
        <f t="shared" si="128"/>
        <v>0</v>
      </c>
      <c r="BJ41" s="134">
        <f t="shared" si="128"/>
        <v>0</v>
      </c>
      <c r="BK41" s="134">
        <f t="shared" si="128"/>
        <v>0</v>
      </c>
      <c r="BL41" s="134">
        <f t="shared" si="128"/>
        <v>0</v>
      </c>
      <c r="BM41" s="134">
        <f t="shared" si="128"/>
        <v>0</v>
      </c>
      <c r="BN41" s="134">
        <f t="shared" si="128"/>
        <v>0</v>
      </c>
      <c r="BO41" s="134">
        <f t="shared" si="128"/>
        <v>0</v>
      </c>
      <c r="BP41" s="134">
        <f t="shared" si="128"/>
        <v>0</v>
      </c>
      <c r="BQ41" s="134">
        <f t="shared" si="128"/>
        <v>0</v>
      </c>
      <c r="BR41" s="134">
        <f t="shared" si="128"/>
        <v>0</v>
      </c>
      <c r="BS41" s="134">
        <f t="shared" si="128"/>
        <v>0</v>
      </c>
      <c r="BT41" s="134">
        <f t="shared" si="128"/>
        <v>0</v>
      </c>
      <c r="BU41" s="134">
        <f t="shared" si="128"/>
        <v>0</v>
      </c>
      <c r="BV41" s="134">
        <f t="shared" si="128"/>
        <v>0</v>
      </c>
      <c r="BW41" s="134">
        <f t="shared" si="128"/>
        <v>0</v>
      </c>
      <c r="BX41" s="134">
        <f t="shared" si="128"/>
        <v>0</v>
      </c>
      <c r="BY41" s="134">
        <f t="shared" si="128"/>
        <v>0</v>
      </c>
      <c r="BZ41" s="134">
        <f t="shared" si="128"/>
        <v>0</v>
      </c>
      <c r="CA41" s="134">
        <f t="shared" ref="CA41:CQ41" si="129">SUM(CA42:CA43)</f>
        <v>0</v>
      </c>
      <c r="CB41" s="134">
        <f t="shared" si="129"/>
        <v>0</v>
      </c>
      <c r="CC41" s="134">
        <f t="shared" si="129"/>
        <v>0</v>
      </c>
      <c r="CD41" s="134">
        <f t="shared" si="129"/>
        <v>0</v>
      </c>
      <c r="CE41" s="134">
        <f t="shared" si="129"/>
        <v>0</v>
      </c>
      <c r="CF41" s="134">
        <f t="shared" si="129"/>
        <v>0</v>
      </c>
      <c r="CG41" s="134">
        <f t="shared" si="129"/>
        <v>0</v>
      </c>
      <c r="CH41" s="134">
        <f t="shared" si="129"/>
        <v>0</v>
      </c>
      <c r="CI41" s="134">
        <f t="shared" si="129"/>
        <v>0</v>
      </c>
      <c r="CJ41" s="134">
        <f t="shared" si="129"/>
        <v>0</v>
      </c>
      <c r="CK41" s="134">
        <f t="shared" si="129"/>
        <v>0</v>
      </c>
      <c r="CL41" s="134">
        <f t="shared" si="129"/>
        <v>5</v>
      </c>
      <c r="CM41" s="134">
        <f t="shared" si="129"/>
        <v>170228.51999999996</v>
      </c>
      <c r="CN41" s="134">
        <f t="shared" si="129"/>
        <v>5</v>
      </c>
      <c r="CO41" s="135">
        <f t="shared" si="129"/>
        <v>170228.51999999996</v>
      </c>
      <c r="CP41" s="118">
        <f t="shared" si="129"/>
        <v>10</v>
      </c>
      <c r="CQ41" s="118">
        <f t="shared" si="129"/>
        <v>340457.03999999992</v>
      </c>
    </row>
    <row r="42" spans="1:95" s="3" customFormat="1" ht="18.75" customHeight="1" x14ac:dyDescent="0.25">
      <c r="A42" s="122"/>
      <c r="B42" s="122">
        <v>24</v>
      </c>
      <c r="C42" s="123" t="s">
        <v>127</v>
      </c>
      <c r="D42" s="100" t="s">
        <v>128</v>
      </c>
      <c r="E42" s="80">
        <v>17622</v>
      </c>
      <c r="F42" s="81">
        <v>1.38</v>
      </c>
      <c r="G42" s="82"/>
      <c r="H42" s="130">
        <v>1</v>
      </c>
      <c r="I42" s="130"/>
      <c r="J42" s="85">
        <v>1.4</v>
      </c>
      <c r="K42" s="85">
        <v>1.68</v>
      </c>
      <c r="L42" s="85">
        <v>2.23</v>
      </c>
      <c r="M42" s="86">
        <v>2.57</v>
      </c>
      <c r="N42" s="95"/>
      <c r="O42" s="66">
        <f t="shared" ref="O42:O43" si="130">SUM(N42*$E42*$F42*$H42*$J42*$O$9)</f>
        <v>0</v>
      </c>
      <c r="P42" s="88"/>
      <c r="Q42" s="66">
        <f>SUM(P42*$E42*$F42*$H42*$J42*$Q$9)</f>
        <v>0</v>
      </c>
      <c r="R42" s="66">
        <v>0</v>
      </c>
      <c r="S42" s="66">
        <f>SUM(R42*$E42*$F42*$H42*$J42*$S$9)</f>
        <v>0</v>
      </c>
      <c r="T42" s="88"/>
      <c r="U42" s="66">
        <f>SUM(T42*$E42*$F42*$H42*$J42*$U$9)</f>
        <v>0</v>
      </c>
      <c r="V42" s="88"/>
      <c r="W42" s="66">
        <f>SUM(V42*$E42*$F42*$H42*$J42*$W$9)</f>
        <v>0</v>
      </c>
      <c r="X42" s="88"/>
      <c r="Y42" s="66"/>
      <c r="Z42" s="88"/>
      <c r="AA42" s="66">
        <f>SUM(Z42*$E42*$F42*$H42*$J42*$AA$9)</f>
        <v>0</v>
      </c>
      <c r="AB42" s="66">
        <v>0</v>
      </c>
      <c r="AC42" s="66">
        <f>SUM(AB42*$E42*$F42*$H42*$J42*$AC$9)</f>
        <v>0</v>
      </c>
      <c r="AD42" s="66">
        <v>0</v>
      </c>
      <c r="AE42" s="66">
        <f>SUM(AD42*$E42*$F42*$H42*$K42*$AE$9)</f>
        <v>0</v>
      </c>
      <c r="AF42" s="66"/>
      <c r="AG42" s="66">
        <f>SUM(AF42*$E42*$F42*$H42*$K42*$AG$9)</f>
        <v>0</v>
      </c>
      <c r="AH42" s="66"/>
      <c r="AI42" s="66">
        <f>SUM(AH42*$E42*$F42*$H42*$J42*$AI$9)</f>
        <v>0</v>
      </c>
      <c r="AJ42" s="88"/>
      <c r="AK42" s="66">
        <f>SUM(AJ42*$E42*$F42*$H42*$J42*$AK$9)</f>
        <v>0</v>
      </c>
      <c r="AL42" s="88"/>
      <c r="AM42" s="66"/>
      <c r="AN42" s="88"/>
      <c r="AO42" s="66">
        <f>SUM(AN42*$E42*$F42*$H42*$J42*$AO$9)</f>
        <v>0</v>
      </c>
      <c r="AP42" s="88"/>
      <c r="AQ42" s="66">
        <f>SUM(AP42*$E42*$F42*$H42*$J42*$AQ$9)</f>
        <v>0</v>
      </c>
      <c r="AR42" s="66">
        <v>5</v>
      </c>
      <c r="AS42" s="66">
        <f>SUM(AR42*$E42*$F42*$H42*$J42*$AS$9)</f>
        <v>170228.51999999996</v>
      </c>
      <c r="AT42" s="88"/>
      <c r="AU42" s="66">
        <f>SUM(AT42*$E42*$F42*$H42*$J42*$AU$9)</f>
        <v>0</v>
      </c>
      <c r="AV42" s="88"/>
      <c r="AW42" s="66">
        <f>SUM(AV42*$E42*$F42*$H42*$J42*$AW$9)</f>
        <v>0</v>
      </c>
      <c r="AX42" s="88"/>
      <c r="AY42" s="66">
        <f>SUM(AX42*$E42*$F42*$H42*$J42*$AY$9)</f>
        <v>0</v>
      </c>
      <c r="AZ42" s="88"/>
      <c r="BA42" s="66">
        <f>SUM(AZ42*$E42*$F42*$H42*$J42*$BA$9)</f>
        <v>0</v>
      </c>
      <c r="BB42" s="89"/>
      <c r="BC42" s="66">
        <f>SUM(BB42*$E42*$F42*$H42*$K42*$BC$9)</f>
        <v>0</v>
      </c>
      <c r="BD42" s="88"/>
      <c r="BE42" s="66">
        <f>SUM(BD42*$E42*$F42*$H42*$K42*$BE$9)</f>
        <v>0</v>
      </c>
      <c r="BF42" s="66"/>
      <c r="BG42" s="66">
        <f>SUM(BF42*$E42*$F42*$H42*$K42*$BG$9)</f>
        <v>0</v>
      </c>
      <c r="BH42" s="66"/>
      <c r="BI42" s="66">
        <f>SUM(BH42*$E42*$F42*$H42*$K42*$BI$9)</f>
        <v>0</v>
      </c>
      <c r="BJ42" s="88"/>
      <c r="BK42" s="66">
        <f>SUM(BJ42*$E42*$F42*$H42*$K42*$BK$9)</f>
        <v>0</v>
      </c>
      <c r="BL42" s="90"/>
      <c r="BM42" s="66"/>
      <c r="BN42" s="88"/>
      <c r="BO42" s="66">
        <f>SUM(BN42*$E42*$F42*$H42*$K42*$BO$9)</f>
        <v>0</v>
      </c>
      <c r="BP42" s="88"/>
      <c r="BQ42" s="66">
        <f>SUM(BP42*$E42*$F42*$H42*$K42*$BQ$9)</f>
        <v>0</v>
      </c>
      <c r="BR42" s="66"/>
      <c r="BS42" s="66">
        <f>SUM(BR42*$E42*$F42*$H42*$K42*$BS$9)</f>
        <v>0</v>
      </c>
      <c r="BT42" s="88"/>
      <c r="BU42" s="66">
        <f>SUM(BT42*$E42*$F42*$H42*$K42*$BU$9)</f>
        <v>0</v>
      </c>
      <c r="BV42" s="91"/>
      <c r="BW42" s="66">
        <f>SUM(BV42*$E42*$F42*$H42*$K42*$BW$9)</f>
        <v>0</v>
      </c>
      <c r="BX42" s="88"/>
      <c r="BY42" s="66">
        <f>(BX42*$E42*$F42*$H42*$K42*BY$9)</f>
        <v>0</v>
      </c>
      <c r="BZ42" s="66"/>
      <c r="CA42" s="66">
        <f t="shared" ref="CA42:CA43" si="131">(BZ42*$E42*$F42*$H42*$K42*CA$9)</f>
        <v>0</v>
      </c>
      <c r="CB42" s="88"/>
      <c r="CC42" s="66">
        <f t="shared" ref="CC42:CC43" si="132">(CB42*$E42*$F42*$H42*$L42*CC$9)</f>
        <v>0</v>
      </c>
      <c r="CD42" s="88"/>
      <c r="CE42" s="66">
        <f t="shared" ref="CE42:CE43" si="133">(CD42*$E42*$F42*$H42*$M42*CE$9)</f>
        <v>0</v>
      </c>
      <c r="CF42" s="66"/>
      <c r="CG42" s="66">
        <f t="shared" ref="CG42:CG43" si="134">(CF42*$E42*$F42*$H42*$K42*CG$9)</f>
        <v>0</v>
      </c>
      <c r="CH42" s="66"/>
      <c r="CI42" s="66">
        <f t="shared" ref="CI42:CI43" si="135">(CH42*$E42*$F42*$H42*$J42*CI$9)</f>
        <v>0</v>
      </c>
      <c r="CJ42" s="92"/>
      <c r="CK42" s="92"/>
      <c r="CL42" s="93">
        <f>SUM(P42+N42+R42+T42+Z42+X42+V42+AD42+AB42+AF42+BB42+BF42+AH42+AP42+AR42+BP42+BR42+BN42+BT42+BV42+BJ42+AJ42+AL42+AN42+BD42+BH42+AT42+AV42+AX42+AZ42+BL42+BX42+BZ42+CB42+CD42+CF42+CH42)</f>
        <v>5</v>
      </c>
      <c r="CM42" s="93">
        <f>SUM(Q42+O42+S42+U42+AA42+Y42+W42+AE42+AC42+AG42+BC42+BG42+AI42+AQ42+AS42+BQ42+BS42+BO42+BU42+BW42+BK42+AK42+AM42+AO42+BE42+BI42+AU42+AW42+AY42+BA42+BM42+BY42+CA42+CC42+CE42+CG42+CI42)</f>
        <v>170228.51999999996</v>
      </c>
      <c r="CN42" s="66">
        <f>[3]ДС!EP43</f>
        <v>5</v>
      </c>
      <c r="CO42" s="67">
        <f>[3]ДС!EQ43</f>
        <v>170228.51999999996</v>
      </c>
      <c r="CP42" s="94">
        <f>CL42+CN42</f>
        <v>10</v>
      </c>
      <c r="CQ42" s="94">
        <f>CM42+CO42</f>
        <v>340457.03999999992</v>
      </c>
    </row>
    <row r="43" spans="1:95" s="3" customFormat="1" ht="30" customHeight="1" x14ac:dyDescent="0.25">
      <c r="A43" s="122"/>
      <c r="B43" s="122">
        <v>25</v>
      </c>
      <c r="C43" s="123" t="s">
        <v>129</v>
      </c>
      <c r="D43" s="100" t="s">
        <v>130</v>
      </c>
      <c r="E43" s="80">
        <v>17622</v>
      </c>
      <c r="F43" s="83">
        <v>2.09</v>
      </c>
      <c r="G43" s="82"/>
      <c r="H43" s="130">
        <v>1</v>
      </c>
      <c r="I43" s="130"/>
      <c r="J43" s="85">
        <v>1.4</v>
      </c>
      <c r="K43" s="85">
        <v>1.68</v>
      </c>
      <c r="L43" s="85">
        <v>2.23</v>
      </c>
      <c r="M43" s="86">
        <v>2.57</v>
      </c>
      <c r="N43" s="95"/>
      <c r="O43" s="66">
        <f t="shared" si="130"/>
        <v>0</v>
      </c>
      <c r="P43" s="95"/>
      <c r="Q43" s="66">
        <f>SUM(P43*$E43*$F43*$H43*$J43*$Q$9)</f>
        <v>0</v>
      </c>
      <c r="R43" s="87"/>
      <c r="S43" s="66">
        <f>SUM(R43*$E43*$F43*$H43*$J43*$S$9)</f>
        <v>0</v>
      </c>
      <c r="T43" s="95"/>
      <c r="U43" s="66">
        <f>SUM(T43*$E43*$F43*$H43*$J43*$U$9)</f>
        <v>0</v>
      </c>
      <c r="V43" s="95"/>
      <c r="W43" s="66">
        <f>SUM(V43*$E43*$F43*$H43*$J43*$W$9)</f>
        <v>0</v>
      </c>
      <c r="X43" s="88"/>
      <c r="Y43" s="66"/>
      <c r="Z43" s="95"/>
      <c r="AA43" s="66">
        <f>SUM(Z43*$E43*$F43*$H43*$J43*$AA$9)</f>
        <v>0</v>
      </c>
      <c r="AB43" s="87"/>
      <c r="AC43" s="66">
        <f>SUM(AB43*$E43*$F43*$H43*$J43*$AC$9)</f>
        <v>0</v>
      </c>
      <c r="AD43" s="87"/>
      <c r="AE43" s="66">
        <f>SUM(AD43*$E43*$F43*$H43*$K43*$AE$9)</f>
        <v>0</v>
      </c>
      <c r="AF43" s="87"/>
      <c r="AG43" s="66">
        <f>SUM(AF43*$E43*$F43*$H43*$K43*$AG$9)</f>
        <v>0</v>
      </c>
      <c r="AH43" s="87"/>
      <c r="AI43" s="66">
        <f>SUM(AH43*$E43*$F43*$H43*$J43*$AI$9)</f>
        <v>0</v>
      </c>
      <c r="AJ43" s="95"/>
      <c r="AK43" s="66">
        <f>SUM(AJ43*$E43*$F43*$H43*$J43*$AK$9)</f>
        <v>0</v>
      </c>
      <c r="AL43" s="95"/>
      <c r="AM43" s="66"/>
      <c r="AN43" s="95"/>
      <c r="AO43" s="66">
        <f>SUM(AN43*$E43*$F43*$H43*$J43*$AO$9)</f>
        <v>0</v>
      </c>
      <c r="AP43" s="95"/>
      <c r="AQ43" s="66">
        <f>SUM(AP43*$E43*$F43*$H43*$J43*$AQ$9)</f>
        <v>0</v>
      </c>
      <c r="AR43" s="87"/>
      <c r="AS43" s="66">
        <f>SUM(AR43*$E43*$F43*$H43*$J43*$AS$9)</f>
        <v>0</v>
      </c>
      <c r="AT43" s="95"/>
      <c r="AU43" s="66">
        <f>SUM(AT43*$E43*$F43*$H43*$J43*$AU$9)</f>
        <v>0</v>
      </c>
      <c r="AV43" s="95"/>
      <c r="AW43" s="66">
        <f>SUM(AV43*$E43*$F43*$H43*$J43*$AW$9)</f>
        <v>0</v>
      </c>
      <c r="AX43" s="95"/>
      <c r="AY43" s="66">
        <f>SUM(AX43*$E43*$F43*$H43*$J43*$AY$9)</f>
        <v>0</v>
      </c>
      <c r="AZ43" s="95"/>
      <c r="BA43" s="66">
        <f>SUM(AZ43*$E43*$F43*$H43*$J43*$BA$9)</f>
        <v>0</v>
      </c>
      <c r="BB43" s="96"/>
      <c r="BC43" s="66">
        <f>SUM(BB43*$E43*$F43*$H43*$K43*$BC$9)</f>
        <v>0</v>
      </c>
      <c r="BD43" s="95"/>
      <c r="BE43" s="66">
        <f>SUM(BD43*$E43*$F43*$H43*$K43*$BE$9)</f>
        <v>0</v>
      </c>
      <c r="BF43" s="87"/>
      <c r="BG43" s="66">
        <f>SUM(BF43*$E43*$F43*$H43*$K43*$BG$9)</f>
        <v>0</v>
      </c>
      <c r="BH43" s="87"/>
      <c r="BI43" s="66">
        <f>SUM(BH43*$E43*$F43*$H43*$K43*$BI$9)</f>
        <v>0</v>
      </c>
      <c r="BJ43" s="95"/>
      <c r="BK43" s="66">
        <f>SUM(BJ43*$E43*$F43*$H43*$K43*$BK$9)</f>
        <v>0</v>
      </c>
      <c r="BL43" s="97"/>
      <c r="BM43" s="66"/>
      <c r="BN43" s="95"/>
      <c r="BO43" s="66">
        <f>SUM(BN43*$E43*$F43*$H43*$K43*$BO$9)</f>
        <v>0</v>
      </c>
      <c r="BP43" s="95"/>
      <c r="BQ43" s="66">
        <f>SUM(BP43*$E43*$F43*$H43*$K43*$BQ$9)</f>
        <v>0</v>
      </c>
      <c r="BR43" s="87"/>
      <c r="BS43" s="66">
        <f>SUM(BR43*$E43*$F43*$H43*$K43*$BS$9)</f>
        <v>0</v>
      </c>
      <c r="BT43" s="95"/>
      <c r="BU43" s="66">
        <f>SUM(BT43*$E43*$F43*$H43*$K43*$BU$9)</f>
        <v>0</v>
      </c>
      <c r="BV43" s="95"/>
      <c r="BW43" s="66">
        <f>SUM(BV43*$E43*$F43*$H43*$K43*$BW$9)</f>
        <v>0</v>
      </c>
      <c r="BX43" s="95"/>
      <c r="BY43" s="66">
        <f>(BX43*$E43*$F43*$H43*$K43*BY$9)</f>
        <v>0</v>
      </c>
      <c r="BZ43" s="87"/>
      <c r="CA43" s="66">
        <f t="shared" si="131"/>
        <v>0</v>
      </c>
      <c r="CB43" s="95"/>
      <c r="CC43" s="66">
        <f t="shared" si="132"/>
        <v>0</v>
      </c>
      <c r="CD43" s="95"/>
      <c r="CE43" s="66">
        <f t="shared" si="133"/>
        <v>0</v>
      </c>
      <c r="CF43" s="66"/>
      <c r="CG43" s="66">
        <f t="shared" si="134"/>
        <v>0</v>
      </c>
      <c r="CH43" s="66"/>
      <c r="CI43" s="66">
        <f t="shared" si="135"/>
        <v>0</v>
      </c>
      <c r="CJ43" s="92"/>
      <c r="CK43" s="92"/>
      <c r="CL43" s="93">
        <f>SUM(P43+N43+R43+T43+Z43+X43+V43+AD43+AB43+AF43+BB43+BF43+AH43+AP43+AR43+BP43+BR43+BN43+BT43+BV43+BJ43+AJ43+AL43+AN43+BD43+BH43+AT43+AV43+AX43+AZ43+BL43+BX43+BZ43+CB43+CD43+CF43+CH43)</f>
        <v>0</v>
      </c>
      <c r="CM43" s="93">
        <f>SUM(Q43+O43+S43+U43+AA43+Y43+W43+AE43+AC43+AG43+BC43+BG43+AI43+AQ43+AS43+BQ43+BS43+BO43+BU43+BW43+BK43+AK43+AM43+AO43+BE43+BI43+AU43+AW43+AY43+BA43+BM43+BY43+CA43+CC43+CE43+CG43+CI43)</f>
        <v>0</v>
      </c>
      <c r="CN43" s="66">
        <f>[3]ДС!EP44</f>
        <v>0</v>
      </c>
      <c r="CO43" s="67">
        <f>[3]ДС!EQ44</f>
        <v>0</v>
      </c>
      <c r="CP43" s="94">
        <f>CL43+CN43</f>
        <v>0</v>
      </c>
      <c r="CQ43" s="94">
        <f>CM43+CO43</f>
        <v>0</v>
      </c>
    </row>
    <row r="44" spans="1:95" s="142" customFormat="1" ht="18.75" customHeight="1" x14ac:dyDescent="0.25">
      <c r="A44" s="141">
        <v>10</v>
      </c>
      <c r="B44" s="141"/>
      <c r="C44" s="55" t="s">
        <v>131</v>
      </c>
      <c r="D44" s="69" t="s">
        <v>132</v>
      </c>
      <c r="E44" s="80">
        <v>17622</v>
      </c>
      <c r="F44" s="133">
        <v>1.6</v>
      </c>
      <c r="G44" s="115"/>
      <c r="H44" s="58"/>
      <c r="I44" s="58"/>
      <c r="J44" s="70">
        <v>1.4</v>
      </c>
      <c r="K44" s="71">
        <v>1.68</v>
      </c>
      <c r="L44" s="71">
        <v>2.23</v>
      </c>
      <c r="M44" s="72">
        <v>2.57</v>
      </c>
      <c r="N44" s="134">
        <f>N45</f>
        <v>0</v>
      </c>
      <c r="O44" s="134">
        <f t="shared" ref="O44:BZ44" si="136">O45</f>
        <v>0</v>
      </c>
      <c r="P44" s="134">
        <f t="shared" si="136"/>
        <v>0</v>
      </c>
      <c r="Q44" s="134">
        <f t="shared" si="136"/>
        <v>0</v>
      </c>
      <c r="R44" s="134">
        <f t="shared" si="136"/>
        <v>0</v>
      </c>
      <c r="S44" s="134">
        <f t="shared" si="136"/>
        <v>0</v>
      </c>
      <c r="T44" s="134">
        <f t="shared" si="136"/>
        <v>0</v>
      </c>
      <c r="U44" s="134">
        <f t="shared" si="136"/>
        <v>0</v>
      </c>
      <c r="V44" s="134">
        <f t="shared" si="136"/>
        <v>0</v>
      </c>
      <c r="W44" s="134">
        <f t="shared" si="136"/>
        <v>0</v>
      </c>
      <c r="X44" s="134">
        <f t="shared" si="136"/>
        <v>0</v>
      </c>
      <c r="Y44" s="134">
        <f t="shared" si="136"/>
        <v>0</v>
      </c>
      <c r="Z44" s="134">
        <f t="shared" si="136"/>
        <v>0</v>
      </c>
      <c r="AA44" s="134">
        <f t="shared" si="136"/>
        <v>0</v>
      </c>
      <c r="AB44" s="134">
        <f t="shared" si="136"/>
        <v>0</v>
      </c>
      <c r="AC44" s="134">
        <f t="shared" si="136"/>
        <v>0</v>
      </c>
      <c r="AD44" s="134">
        <f t="shared" si="136"/>
        <v>0</v>
      </c>
      <c r="AE44" s="134">
        <f t="shared" si="136"/>
        <v>0</v>
      </c>
      <c r="AF44" s="134">
        <f t="shared" si="136"/>
        <v>0</v>
      </c>
      <c r="AG44" s="134">
        <f t="shared" si="136"/>
        <v>0</v>
      </c>
      <c r="AH44" s="134">
        <f t="shared" si="136"/>
        <v>0</v>
      </c>
      <c r="AI44" s="134">
        <f t="shared" si="136"/>
        <v>0</v>
      </c>
      <c r="AJ44" s="134">
        <f t="shared" si="136"/>
        <v>0</v>
      </c>
      <c r="AK44" s="134">
        <f t="shared" si="136"/>
        <v>0</v>
      </c>
      <c r="AL44" s="134">
        <f t="shared" si="136"/>
        <v>0</v>
      </c>
      <c r="AM44" s="134">
        <f t="shared" si="136"/>
        <v>0</v>
      </c>
      <c r="AN44" s="134">
        <f t="shared" si="136"/>
        <v>0</v>
      </c>
      <c r="AO44" s="134">
        <f t="shared" si="136"/>
        <v>0</v>
      </c>
      <c r="AP44" s="134">
        <f t="shared" si="136"/>
        <v>0</v>
      </c>
      <c r="AQ44" s="134">
        <f t="shared" si="136"/>
        <v>0</v>
      </c>
      <c r="AR44" s="134">
        <f t="shared" si="136"/>
        <v>1</v>
      </c>
      <c r="AS44" s="134">
        <f t="shared" si="136"/>
        <v>39473.279999999999</v>
      </c>
      <c r="AT44" s="134">
        <f t="shared" si="136"/>
        <v>0</v>
      </c>
      <c r="AU44" s="134">
        <f t="shared" si="136"/>
        <v>0</v>
      </c>
      <c r="AV44" s="134">
        <f t="shared" si="136"/>
        <v>0</v>
      </c>
      <c r="AW44" s="134">
        <f t="shared" si="136"/>
        <v>0</v>
      </c>
      <c r="AX44" s="134">
        <f t="shared" si="136"/>
        <v>0</v>
      </c>
      <c r="AY44" s="134">
        <f t="shared" si="136"/>
        <v>0</v>
      </c>
      <c r="AZ44" s="134">
        <f t="shared" si="136"/>
        <v>0</v>
      </c>
      <c r="BA44" s="134">
        <f t="shared" si="136"/>
        <v>0</v>
      </c>
      <c r="BB44" s="134">
        <f t="shared" si="136"/>
        <v>0</v>
      </c>
      <c r="BC44" s="134">
        <f t="shared" si="136"/>
        <v>0</v>
      </c>
      <c r="BD44" s="134">
        <f t="shared" si="136"/>
        <v>0</v>
      </c>
      <c r="BE44" s="134">
        <f t="shared" si="136"/>
        <v>0</v>
      </c>
      <c r="BF44" s="134">
        <f t="shared" si="136"/>
        <v>0</v>
      </c>
      <c r="BG44" s="134">
        <f t="shared" si="136"/>
        <v>0</v>
      </c>
      <c r="BH44" s="134">
        <f t="shared" si="136"/>
        <v>0</v>
      </c>
      <c r="BI44" s="134">
        <f t="shared" si="136"/>
        <v>0</v>
      </c>
      <c r="BJ44" s="134">
        <f t="shared" si="136"/>
        <v>0</v>
      </c>
      <c r="BK44" s="134">
        <f t="shared" si="136"/>
        <v>0</v>
      </c>
      <c r="BL44" s="134">
        <f t="shared" si="136"/>
        <v>0</v>
      </c>
      <c r="BM44" s="134">
        <f t="shared" si="136"/>
        <v>0</v>
      </c>
      <c r="BN44" s="134">
        <f t="shared" si="136"/>
        <v>0</v>
      </c>
      <c r="BO44" s="134">
        <f t="shared" si="136"/>
        <v>0</v>
      </c>
      <c r="BP44" s="134">
        <f t="shared" si="136"/>
        <v>0</v>
      </c>
      <c r="BQ44" s="134">
        <f t="shared" si="136"/>
        <v>0</v>
      </c>
      <c r="BR44" s="134">
        <f t="shared" si="136"/>
        <v>0</v>
      </c>
      <c r="BS44" s="134">
        <f t="shared" si="136"/>
        <v>0</v>
      </c>
      <c r="BT44" s="134">
        <f t="shared" si="136"/>
        <v>0</v>
      </c>
      <c r="BU44" s="134">
        <f t="shared" si="136"/>
        <v>0</v>
      </c>
      <c r="BV44" s="134">
        <f t="shared" si="136"/>
        <v>0</v>
      </c>
      <c r="BW44" s="134">
        <f t="shared" si="136"/>
        <v>0</v>
      </c>
      <c r="BX44" s="134">
        <f t="shared" si="136"/>
        <v>0</v>
      </c>
      <c r="BY44" s="134">
        <f t="shared" si="136"/>
        <v>0</v>
      </c>
      <c r="BZ44" s="134">
        <f t="shared" si="136"/>
        <v>0</v>
      </c>
      <c r="CA44" s="134">
        <f t="shared" ref="CA44:CQ44" si="137">CA45</f>
        <v>0</v>
      </c>
      <c r="CB44" s="134">
        <f t="shared" si="137"/>
        <v>0</v>
      </c>
      <c r="CC44" s="134">
        <f t="shared" si="137"/>
        <v>0</v>
      </c>
      <c r="CD44" s="134">
        <f t="shared" si="137"/>
        <v>0</v>
      </c>
      <c r="CE44" s="134">
        <f t="shared" si="137"/>
        <v>0</v>
      </c>
      <c r="CF44" s="134">
        <f t="shared" si="137"/>
        <v>0</v>
      </c>
      <c r="CG44" s="134">
        <f t="shared" si="137"/>
        <v>0</v>
      </c>
      <c r="CH44" s="134">
        <f t="shared" si="137"/>
        <v>0</v>
      </c>
      <c r="CI44" s="134">
        <f t="shared" si="137"/>
        <v>0</v>
      </c>
      <c r="CJ44" s="134">
        <f t="shared" si="137"/>
        <v>0</v>
      </c>
      <c r="CK44" s="134">
        <f t="shared" si="137"/>
        <v>0</v>
      </c>
      <c r="CL44" s="134">
        <f t="shared" si="137"/>
        <v>1</v>
      </c>
      <c r="CM44" s="134">
        <f t="shared" si="137"/>
        <v>39473.279999999999</v>
      </c>
      <c r="CN44" s="134">
        <f t="shared" si="137"/>
        <v>0</v>
      </c>
      <c r="CO44" s="135">
        <f t="shared" si="137"/>
        <v>0</v>
      </c>
      <c r="CP44" s="118">
        <f t="shared" si="137"/>
        <v>1</v>
      </c>
      <c r="CQ44" s="118">
        <f t="shared" si="137"/>
        <v>39473.279999999999</v>
      </c>
    </row>
    <row r="45" spans="1:95" s="3" customFormat="1" ht="18.75" customHeight="1" x14ac:dyDescent="0.25">
      <c r="A45" s="122"/>
      <c r="B45" s="122">
        <v>26</v>
      </c>
      <c r="C45" s="123" t="s">
        <v>133</v>
      </c>
      <c r="D45" s="100" t="s">
        <v>134</v>
      </c>
      <c r="E45" s="80">
        <v>17622</v>
      </c>
      <c r="F45" s="81">
        <v>1.6</v>
      </c>
      <c r="G45" s="82"/>
      <c r="H45" s="130">
        <v>1</v>
      </c>
      <c r="I45" s="130"/>
      <c r="J45" s="85">
        <v>1.4</v>
      </c>
      <c r="K45" s="85">
        <v>1.68</v>
      </c>
      <c r="L45" s="85">
        <v>2.23</v>
      </c>
      <c r="M45" s="86">
        <v>2.57</v>
      </c>
      <c r="N45" s="95"/>
      <c r="O45" s="66">
        <f>SUM(N45*$E45*$F45*$H45*$J45*$O$9)</f>
        <v>0</v>
      </c>
      <c r="P45" s="88"/>
      <c r="Q45" s="66">
        <f>SUM(P45*$E45*$F45*$H45*$J45*$Q$9)</f>
        <v>0</v>
      </c>
      <c r="R45" s="66"/>
      <c r="S45" s="66">
        <f>SUM(R45*$E45*$F45*$H45*$J45*$S$9)</f>
        <v>0</v>
      </c>
      <c r="T45" s="88"/>
      <c r="U45" s="66">
        <f>SUM(T45*$E45*$F45*$H45*$J45*$U$9)</f>
        <v>0</v>
      </c>
      <c r="V45" s="88"/>
      <c r="W45" s="66">
        <f>SUM(V45*$E45*$F45*$H45*$J45*$W$9)</f>
        <v>0</v>
      </c>
      <c r="X45" s="88"/>
      <c r="Y45" s="66"/>
      <c r="Z45" s="88"/>
      <c r="AA45" s="66">
        <f>SUM(Z45*$E45*$F45*$H45*$J45*$AA$9)</f>
        <v>0</v>
      </c>
      <c r="AB45" s="66"/>
      <c r="AC45" s="66">
        <f>SUM(AB45*$E45*$F45*$H45*$J45*$AC$9)</f>
        <v>0</v>
      </c>
      <c r="AD45" s="66"/>
      <c r="AE45" s="66">
        <f>SUM(AD45*$E45*$F45*$H45*$K45*$AE$9)</f>
        <v>0</v>
      </c>
      <c r="AF45" s="66"/>
      <c r="AG45" s="66">
        <f>SUM(AF45*$E45*$F45*$H45*$K45*$AG$9)</f>
        <v>0</v>
      </c>
      <c r="AH45" s="66"/>
      <c r="AI45" s="66">
        <f>SUM(AH45*$E45*$F45*$H45*$J45*$AI$9)</f>
        <v>0</v>
      </c>
      <c r="AJ45" s="88"/>
      <c r="AK45" s="66">
        <f>SUM(AJ45*$E45*$F45*$H45*$J45*$AK$9)</f>
        <v>0</v>
      </c>
      <c r="AL45" s="88"/>
      <c r="AM45" s="66"/>
      <c r="AN45" s="88"/>
      <c r="AO45" s="66">
        <f>SUM(AN45*$E45*$F45*$H45*$J45*$AO$9)</f>
        <v>0</v>
      </c>
      <c r="AP45" s="88"/>
      <c r="AQ45" s="66">
        <f>SUM(AP45*$E45*$F45*$H45*$J45*$AQ$9)</f>
        <v>0</v>
      </c>
      <c r="AR45" s="66">
        <v>1</v>
      </c>
      <c r="AS45" s="66">
        <f>SUM(AR45*$E45*$F45*$H45*$J45*$AS$9)</f>
        <v>39473.279999999999</v>
      </c>
      <c r="AT45" s="88"/>
      <c r="AU45" s="66">
        <f>SUM(AT45*$E45*$F45*$H45*$J45*$AU$9)</f>
        <v>0</v>
      </c>
      <c r="AV45" s="88"/>
      <c r="AW45" s="66">
        <f>SUM(AV45*$E45*$F45*$H45*$J45*$AW$9)</f>
        <v>0</v>
      </c>
      <c r="AX45" s="88"/>
      <c r="AY45" s="66">
        <f>SUM(AX45*$E45*$F45*$H45*$J45*$AY$9)</f>
        <v>0</v>
      </c>
      <c r="AZ45" s="88"/>
      <c r="BA45" s="66">
        <f>SUM(AZ45*$E45*$F45*$H45*$J45*$BA$9)</f>
        <v>0</v>
      </c>
      <c r="BB45" s="89"/>
      <c r="BC45" s="66">
        <f>SUM(BB45*$E45*$F45*$H45*$K45*$BC$9)</f>
        <v>0</v>
      </c>
      <c r="BD45" s="88"/>
      <c r="BE45" s="66">
        <f>SUM(BD45*$E45*$F45*$H45*$K45*$BE$9)</f>
        <v>0</v>
      </c>
      <c r="BF45" s="66"/>
      <c r="BG45" s="66">
        <f>SUM(BF45*$E45*$F45*$H45*$K45*$BG$9)</f>
        <v>0</v>
      </c>
      <c r="BH45" s="66"/>
      <c r="BI45" s="66">
        <f>SUM(BH45*$E45*$F45*$H45*$K45*$BI$9)</f>
        <v>0</v>
      </c>
      <c r="BJ45" s="88"/>
      <c r="BK45" s="66">
        <f>SUM(BJ45*$E45*$F45*$H45*$K45*$BK$9)</f>
        <v>0</v>
      </c>
      <c r="BL45" s="90"/>
      <c r="BM45" s="66"/>
      <c r="BN45" s="88"/>
      <c r="BO45" s="66">
        <f>SUM(BN45*$E45*$F45*$H45*$K45*$BO$9)</f>
        <v>0</v>
      </c>
      <c r="BP45" s="88"/>
      <c r="BQ45" s="66">
        <f>SUM(BP45*$E45*$F45*$H45*$K45*$BQ$9)</f>
        <v>0</v>
      </c>
      <c r="BR45" s="66"/>
      <c r="BS45" s="66">
        <f>SUM(BR45*$E45*$F45*$H45*$K45*$BS$9)</f>
        <v>0</v>
      </c>
      <c r="BT45" s="88"/>
      <c r="BU45" s="66">
        <f>SUM(BT45*$E45*$F45*$H45*$K45*$BU$9)</f>
        <v>0</v>
      </c>
      <c r="BV45" s="88"/>
      <c r="BW45" s="66">
        <f>SUM(BV45*$E45*$F45*$H45*$K45*$BW$9)</f>
        <v>0</v>
      </c>
      <c r="BX45" s="88"/>
      <c r="BY45" s="66">
        <f>(BX45*$E45*$F45*$H45*$K45*BY$9)</f>
        <v>0</v>
      </c>
      <c r="BZ45" s="66"/>
      <c r="CA45" s="66">
        <f>(BZ45*$E45*$F45*$H45*$K45*CA$9)</f>
        <v>0</v>
      </c>
      <c r="CB45" s="88"/>
      <c r="CC45" s="66">
        <f>(CB45*$E45*$F45*$H45*$L45*CC$9)</f>
        <v>0</v>
      </c>
      <c r="CD45" s="88"/>
      <c r="CE45" s="66">
        <f>(CD45*$E45*$F45*$H45*$M45*CE$9)</f>
        <v>0</v>
      </c>
      <c r="CF45" s="66"/>
      <c r="CG45" s="66">
        <f>(CF45*$E45*$F45*$H45*$K45*CG$9)</f>
        <v>0</v>
      </c>
      <c r="CH45" s="66"/>
      <c r="CI45" s="66">
        <f>(CH45*$E45*$F45*$H45*$J45*CI$9)</f>
        <v>0</v>
      </c>
      <c r="CJ45" s="92"/>
      <c r="CK45" s="92"/>
      <c r="CL45" s="93">
        <f>SUM(P45+N45+R45+T45+Z45+X45+V45+AD45+AB45+AF45+BB45+BF45+AH45+AP45+AR45+BP45+BR45+BN45+BT45+BV45+BJ45+AJ45+AL45+AN45+BD45+BH45+AT45+AV45+AX45+AZ45+BL45+BX45+BZ45+CB45+CD45+CF45+CH45)</f>
        <v>1</v>
      </c>
      <c r="CM45" s="93">
        <f>SUM(Q45+O45+S45+U45+AA45+Y45+W45+AE45+AC45+AG45+BC45+BG45+AI45+AQ45+AS45+BQ45+BS45+BO45+BU45+BW45+BK45+AK45+AM45+AO45+BE45+BI45+AU45+AW45+AY45+BA45+BM45+BY45+CA45+CC45+CE45+CG45+CI45)</f>
        <v>39473.279999999999</v>
      </c>
      <c r="CN45" s="66">
        <f>[3]ДС!EP46</f>
        <v>0</v>
      </c>
      <c r="CO45" s="67">
        <f>[3]ДС!EQ46</f>
        <v>0</v>
      </c>
      <c r="CP45" s="94">
        <f>CL45+CN45</f>
        <v>1</v>
      </c>
      <c r="CQ45" s="94">
        <f>CM45+CO45</f>
        <v>39473.279999999999</v>
      </c>
    </row>
    <row r="46" spans="1:95" s="142" customFormat="1" ht="18.75" customHeight="1" x14ac:dyDescent="0.25">
      <c r="A46" s="141">
        <v>11</v>
      </c>
      <c r="B46" s="141"/>
      <c r="C46" s="55" t="s">
        <v>135</v>
      </c>
      <c r="D46" s="69" t="s">
        <v>136</v>
      </c>
      <c r="E46" s="80">
        <v>17622</v>
      </c>
      <c r="F46" s="133">
        <v>1.39</v>
      </c>
      <c r="G46" s="115"/>
      <c r="H46" s="58"/>
      <c r="I46" s="58"/>
      <c r="J46" s="70">
        <v>1.4</v>
      </c>
      <c r="K46" s="71">
        <v>1.68</v>
      </c>
      <c r="L46" s="71">
        <v>2.23</v>
      </c>
      <c r="M46" s="72">
        <v>2.57</v>
      </c>
      <c r="N46" s="134">
        <f>SUM(N47:N48)</f>
        <v>0</v>
      </c>
      <c r="O46" s="134">
        <f t="shared" ref="O46:BZ46" si="138">SUM(O47:O48)</f>
        <v>0</v>
      </c>
      <c r="P46" s="134">
        <f t="shared" si="138"/>
        <v>0</v>
      </c>
      <c r="Q46" s="134">
        <f t="shared" si="138"/>
        <v>0</v>
      </c>
      <c r="R46" s="134">
        <f t="shared" si="138"/>
        <v>0</v>
      </c>
      <c r="S46" s="134">
        <f t="shared" si="138"/>
        <v>0</v>
      </c>
      <c r="T46" s="134">
        <f t="shared" si="138"/>
        <v>0</v>
      </c>
      <c r="U46" s="134">
        <f t="shared" si="138"/>
        <v>0</v>
      </c>
      <c r="V46" s="134">
        <f t="shared" si="138"/>
        <v>0</v>
      </c>
      <c r="W46" s="134">
        <f t="shared" si="138"/>
        <v>0</v>
      </c>
      <c r="X46" s="134">
        <f t="shared" si="138"/>
        <v>0</v>
      </c>
      <c r="Y46" s="134">
        <f t="shared" si="138"/>
        <v>0</v>
      </c>
      <c r="Z46" s="134">
        <f t="shared" si="138"/>
        <v>0</v>
      </c>
      <c r="AA46" s="134">
        <f t="shared" si="138"/>
        <v>0</v>
      </c>
      <c r="AB46" s="134">
        <f t="shared" si="138"/>
        <v>0</v>
      </c>
      <c r="AC46" s="134">
        <f t="shared" si="138"/>
        <v>0</v>
      </c>
      <c r="AD46" s="134">
        <f t="shared" si="138"/>
        <v>0</v>
      </c>
      <c r="AE46" s="134">
        <f t="shared" si="138"/>
        <v>0</v>
      </c>
      <c r="AF46" s="134">
        <f t="shared" si="138"/>
        <v>0</v>
      </c>
      <c r="AG46" s="134">
        <f t="shared" si="138"/>
        <v>0</v>
      </c>
      <c r="AH46" s="134">
        <f t="shared" si="138"/>
        <v>0</v>
      </c>
      <c r="AI46" s="134">
        <f t="shared" si="138"/>
        <v>0</v>
      </c>
      <c r="AJ46" s="134">
        <f t="shared" si="138"/>
        <v>0</v>
      </c>
      <c r="AK46" s="134">
        <f t="shared" si="138"/>
        <v>0</v>
      </c>
      <c r="AL46" s="134">
        <f t="shared" si="138"/>
        <v>0</v>
      </c>
      <c r="AM46" s="134">
        <f t="shared" si="138"/>
        <v>0</v>
      </c>
      <c r="AN46" s="134">
        <f t="shared" si="138"/>
        <v>0</v>
      </c>
      <c r="AO46" s="134">
        <f t="shared" si="138"/>
        <v>0</v>
      </c>
      <c r="AP46" s="134">
        <f t="shared" si="138"/>
        <v>0</v>
      </c>
      <c r="AQ46" s="134">
        <f t="shared" si="138"/>
        <v>0</v>
      </c>
      <c r="AR46" s="134">
        <f t="shared" si="138"/>
        <v>0</v>
      </c>
      <c r="AS46" s="134">
        <f t="shared" si="138"/>
        <v>0</v>
      </c>
      <c r="AT46" s="134">
        <f t="shared" si="138"/>
        <v>0</v>
      </c>
      <c r="AU46" s="134">
        <f t="shared" si="138"/>
        <v>0</v>
      </c>
      <c r="AV46" s="134">
        <f t="shared" si="138"/>
        <v>0</v>
      </c>
      <c r="AW46" s="134">
        <f t="shared" si="138"/>
        <v>0</v>
      </c>
      <c r="AX46" s="134">
        <f t="shared" si="138"/>
        <v>0</v>
      </c>
      <c r="AY46" s="134">
        <f t="shared" si="138"/>
        <v>0</v>
      </c>
      <c r="AZ46" s="134">
        <f t="shared" si="138"/>
        <v>0</v>
      </c>
      <c r="BA46" s="134">
        <f t="shared" si="138"/>
        <v>0</v>
      </c>
      <c r="BB46" s="134">
        <f t="shared" si="138"/>
        <v>0</v>
      </c>
      <c r="BC46" s="134">
        <f t="shared" si="138"/>
        <v>0</v>
      </c>
      <c r="BD46" s="134">
        <f t="shared" si="138"/>
        <v>0</v>
      </c>
      <c r="BE46" s="134">
        <f t="shared" si="138"/>
        <v>0</v>
      </c>
      <c r="BF46" s="134">
        <f t="shared" si="138"/>
        <v>0</v>
      </c>
      <c r="BG46" s="134">
        <f t="shared" si="138"/>
        <v>0</v>
      </c>
      <c r="BH46" s="134">
        <f t="shared" si="138"/>
        <v>8</v>
      </c>
      <c r="BI46" s="134">
        <f t="shared" si="138"/>
        <v>322101.96480000002</v>
      </c>
      <c r="BJ46" s="134">
        <f t="shared" si="138"/>
        <v>0</v>
      </c>
      <c r="BK46" s="134">
        <f t="shared" si="138"/>
        <v>0</v>
      </c>
      <c r="BL46" s="134">
        <f t="shared" si="138"/>
        <v>0</v>
      </c>
      <c r="BM46" s="134">
        <f t="shared" si="138"/>
        <v>0</v>
      </c>
      <c r="BN46" s="134">
        <f t="shared" si="138"/>
        <v>0</v>
      </c>
      <c r="BO46" s="134">
        <f t="shared" si="138"/>
        <v>0</v>
      </c>
      <c r="BP46" s="134">
        <f t="shared" si="138"/>
        <v>0</v>
      </c>
      <c r="BQ46" s="134">
        <f t="shared" si="138"/>
        <v>0</v>
      </c>
      <c r="BR46" s="134">
        <f t="shared" si="138"/>
        <v>5</v>
      </c>
      <c r="BS46" s="134">
        <f t="shared" si="138"/>
        <v>201313.728</v>
      </c>
      <c r="BT46" s="134">
        <f t="shared" si="138"/>
        <v>0</v>
      </c>
      <c r="BU46" s="134">
        <f t="shared" si="138"/>
        <v>0</v>
      </c>
      <c r="BV46" s="134">
        <f t="shared" si="138"/>
        <v>0</v>
      </c>
      <c r="BW46" s="134">
        <f t="shared" si="138"/>
        <v>0</v>
      </c>
      <c r="BX46" s="134">
        <f t="shared" si="138"/>
        <v>0</v>
      </c>
      <c r="BY46" s="134">
        <f t="shared" si="138"/>
        <v>0</v>
      </c>
      <c r="BZ46" s="118">
        <f t="shared" si="138"/>
        <v>0</v>
      </c>
      <c r="CA46" s="134">
        <f t="shared" ref="CA46:CQ46" si="139">SUM(CA47:CA48)</f>
        <v>0</v>
      </c>
      <c r="CB46" s="134">
        <f t="shared" si="139"/>
        <v>0</v>
      </c>
      <c r="CC46" s="134">
        <f t="shared" si="139"/>
        <v>0</v>
      </c>
      <c r="CD46" s="134">
        <f t="shared" si="139"/>
        <v>0</v>
      </c>
      <c r="CE46" s="134">
        <f t="shared" si="139"/>
        <v>0</v>
      </c>
      <c r="CF46" s="134">
        <f t="shared" si="139"/>
        <v>0</v>
      </c>
      <c r="CG46" s="134">
        <f t="shared" si="139"/>
        <v>0</v>
      </c>
      <c r="CH46" s="134">
        <f t="shared" si="139"/>
        <v>2</v>
      </c>
      <c r="CI46" s="134">
        <f t="shared" si="139"/>
        <v>67104.576000000001</v>
      </c>
      <c r="CJ46" s="134">
        <f t="shared" si="139"/>
        <v>0</v>
      </c>
      <c r="CK46" s="134">
        <f t="shared" si="139"/>
        <v>0</v>
      </c>
      <c r="CL46" s="134">
        <f t="shared" si="139"/>
        <v>15</v>
      </c>
      <c r="CM46" s="134">
        <f t="shared" si="139"/>
        <v>590520.26879999996</v>
      </c>
      <c r="CN46" s="134">
        <f t="shared" si="139"/>
        <v>295</v>
      </c>
      <c r="CO46" s="135">
        <f t="shared" si="139"/>
        <v>10412508.5064</v>
      </c>
      <c r="CP46" s="118">
        <f t="shared" si="139"/>
        <v>310</v>
      </c>
      <c r="CQ46" s="118">
        <f t="shared" si="139"/>
        <v>11003028.7752</v>
      </c>
    </row>
    <row r="47" spans="1:95" s="3" customFormat="1" ht="18.75" customHeight="1" x14ac:dyDescent="0.25">
      <c r="A47" s="122"/>
      <c r="B47" s="122">
        <v>27</v>
      </c>
      <c r="C47" s="123" t="s">
        <v>137</v>
      </c>
      <c r="D47" s="79" t="s">
        <v>138</v>
      </c>
      <c r="E47" s="80">
        <v>17622</v>
      </c>
      <c r="F47" s="81">
        <v>1.49</v>
      </c>
      <c r="G47" s="82"/>
      <c r="H47" s="83">
        <v>1</v>
      </c>
      <c r="I47" s="84"/>
      <c r="J47" s="85">
        <v>1.4</v>
      </c>
      <c r="K47" s="85">
        <v>1.68</v>
      </c>
      <c r="L47" s="85">
        <v>2.23</v>
      </c>
      <c r="M47" s="86">
        <v>2.57</v>
      </c>
      <c r="N47" s="95"/>
      <c r="O47" s="66">
        <f t="shared" ref="O47:O48" si="140">SUM(N47*$E47*$F47*$H47*$J47*$O$9)</f>
        <v>0</v>
      </c>
      <c r="P47" s="88">
        <v>0</v>
      </c>
      <c r="Q47" s="66">
        <f>SUM(P47*$E47*$F47*$H47*$J47*$Q$9)</f>
        <v>0</v>
      </c>
      <c r="R47" s="66">
        <v>0</v>
      </c>
      <c r="S47" s="66">
        <f>SUM(R47*$E47*$F47*$H47*$J47*$S$9)</f>
        <v>0</v>
      </c>
      <c r="T47" s="88">
        <v>0</v>
      </c>
      <c r="U47" s="66">
        <f>SUM(T47*$E47*$F47*$H47*$J47*$U$9)</f>
        <v>0</v>
      </c>
      <c r="V47" s="88">
        <v>0</v>
      </c>
      <c r="W47" s="66">
        <f>SUM(V47*$E47*$F47*$H47*$J47*$W$9)</f>
        <v>0</v>
      </c>
      <c r="X47" s="88"/>
      <c r="Y47" s="66"/>
      <c r="Z47" s="88"/>
      <c r="AA47" s="66">
        <f>SUM(Z47*$E47*$F47*$H47*$J47*$AA$9)</f>
        <v>0</v>
      </c>
      <c r="AB47" s="66">
        <v>0</v>
      </c>
      <c r="AC47" s="66">
        <f>SUM(AB47*$E47*$F47*$H47*$J47*$AC$9)</f>
        <v>0</v>
      </c>
      <c r="AD47" s="66">
        <v>0</v>
      </c>
      <c r="AE47" s="66">
        <f>SUM(AD47*$E47*$F47*$H47*$K47*$AE$9)</f>
        <v>0</v>
      </c>
      <c r="AF47" s="66">
        <v>0</v>
      </c>
      <c r="AG47" s="66">
        <f>SUM(AF47*$E47*$F47*$H47*$K47*$AG$9)</f>
        <v>0</v>
      </c>
      <c r="AH47" s="66"/>
      <c r="AI47" s="66">
        <f>SUM(AH47*$E47*$F47*$H47*$J47*$AI$9)</f>
        <v>0</v>
      </c>
      <c r="AJ47" s="88">
        <v>0</v>
      </c>
      <c r="AK47" s="66">
        <f>SUM(AJ47*$E47*$F47*$H47*$J47*$AK$9)</f>
        <v>0</v>
      </c>
      <c r="AL47" s="88"/>
      <c r="AM47" s="66"/>
      <c r="AN47" s="88"/>
      <c r="AO47" s="66">
        <f>SUM(AN47*$E47*$F47*$H47*$J47*$AO$9)</f>
        <v>0</v>
      </c>
      <c r="AP47" s="88">
        <v>0</v>
      </c>
      <c r="AQ47" s="66">
        <f>SUM(AP47*$E47*$F47*$H47*$J47*$AQ$9)</f>
        <v>0</v>
      </c>
      <c r="AR47" s="66">
        <v>0</v>
      </c>
      <c r="AS47" s="66">
        <f>SUM(AR47*$E47*$F47*$H47*$J47*$AS$9)</f>
        <v>0</v>
      </c>
      <c r="AT47" s="88">
        <v>0</v>
      </c>
      <c r="AU47" s="66">
        <f>SUM(AT47*$E47*$F47*$H47*$J47*$AU$9)</f>
        <v>0</v>
      </c>
      <c r="AV47" s="88">
        <v>0</v>
      </c>
      <c r="AW47" s="66">
        <f>SUM(AV47*$E47*$F47*$H47*$J47*$AW$9)</f>
        <v>0</v>
      </c>
      <c r="AX47" s="88">
        <v>0</v>
      </c>
      <c r="AY47" s="66">
        <f>SUM(AX47*$E47*$F47*$H47*$J47*$AY$9)</f>
        <v>0</v>
      </c>
      <c r="AZ47" s="88"/>
      <c r="BA47" s="66">
        <f>SUM(AZ47*$E47*$F47*$H47*$J47*$BA$9)</f>
        <v>0</v>
      </c>
      <c r="BB47" s="89">
        <v>0</v>
      </c>
      <c r="BC47" s="66">
        <f>SUM(BB47*$E47*$F47*$H47*$K47*$BC$9)</f>
        <v>0</v>
      </c>
      <c r="BD47" s="88">
        <v>0</v>
      </c>
      <c r="BE47" s="66">
        <f>SUM(BD47*$E47*$F47*$H47*$K47*$BE$9)</f>
        <v>0</v>
      </c>
      <c r="BF47" s="66">
        <v>0</v>
      </c>
      <c r="BG47" s="66">
        <f>SUM(BF47*$E47*$F47*$H47*$K47*$BG$9)</f>
        <v>0</v>
      </c>
      <c r="BH47" s="131"/>
      <c r="BI47" s="66">
        <f>SUM(BH47*$E47*$F47*$H47*$K47*$BI$9)</f>
        <v>0</v>
      </c>
      <c r="BJ47" s="88"/>
      <c r="BK47" s="66">
        <f>SUM(BJ47*$E47*$F47*$H47*$K47*$BK$9)</f>
        <v>0</v>
      </c>
      <c r="BL47" s="90"/>
      <c r="BM47" s="66"/>
      <c r="BN47" s="88"/>
      <c r="BO47" s="66">
        <f>SUM(BN47*$E47*$F47*$H47*$K47*$BO$9)</f>
        <v>0</v>
      </c>
      <c r="BP47" s="88"/>
      <c r="BQ47" s="66">
        <f>SUM(BP47*$E47*$F47*$H47*$K47*$BQ$9)</f>
        <v>0</v>
      </c>
      <c r="BR47" s="66">
        <v>0</v>
      </c>
      <c r="BS47" s="66">
        <f>SUM(BR47*$E47*$F47*$H47*$K47*$BS$9)</f>
        <v>0</v>
      </c>
      <c r="BT47" s="88">
        <v>0</v>
      </c>
      <c r="BU47" s="66">
        <f>SUM(BT47*$E47*$F47*$H47*$K47*$BU$9)</f>
        <v>0</v>
      </c>
      <c r="BV47" s="91"/>
      <c r="BW47" s="66">
        <f>SUM(BV47*$E47*$F47*$H47*$K47*$BW$9)</f>
        <v>0</v>
      </c>
      <c r="BX47" s="88"/>
      <c r="BY47" s="66">
        <f>(BX47*$E47*$F47*$H47*$K47*BY$9)</f>
        <v>0</v>
      </c>
      <c r="BZ47" s="66"/>
      <c r="CA47" s="66">
        <f t="shared" ref="CA47:CA48" si="141">(BZ47*$E47*$F47*$H47*$K47*CA$9)</f>
        <v>0</v>
      </c>
      <c r="CB47" s="88">
        <v>0</v>
      </c>
      <c r="CC47" s="66">
        <f t="shared" ref="CC47:CC48" si="142">(CB47*$E47*$F47*$H47*$L47*CC$9)</f>
        <v>0</v>
      </c>
      <c r="CD47" s="88">
        <v>0</v>
      </c>
      <c r="CE47" s="66">
        <f t="shared" ref="CE47:CE48" si="143">(CD47*$E47*$F47*$H47*$M47*CE$9)</f>
        <v>0</v>
      </c>
      <c r="CF47" s="66"/>
      <c r="CG47" s="66">
        <f t="shared" ref="CG47:CG48" si="144">(CF47*$E47*$F47*$H47*$K47*CG$9)</f>
        <v>0</v>
      </c>
      <c r="CH47" s="66"/>
      <c r="CI47" s="66">
        <f t="shared" ref="CI47" si="145">(CH47*$E47*$F47*$H47*$J47*CI$9)</f>
        <v>0</v>
      </c>
      <c r="CJ47" s="92"/>
      <c r="CK47" s="92"/>
      <c r="CL47" s="93">
        <f>SUM(P47+N47+R47+T47+Z47+X47+V47+AD47+AB47+AF47+BB47+BF47+AH47+AP47+AR47+BP47+BR47+BN47+BT47+BV47+BJ47+AJ47+AL47+AN47+BD47+BH47+AT47+AV47+AX47+AZ47+BL47+BX47+BZ47+CB47+CD47+CF47+CH47)</f>
        <v>0</v>
      </c>
      <c r="CM47" s="93">
        <f>SUM(Q47+O47+S47+U47+AA47+Y47+W47+AE47+AC47+AG47+BC47+BG47+AI47+AQ47+AS47+BQ47+BS47+BO47+BU47+BW47+BK47+AK47+AM47+AO47+BE47+BI47+AU47+AW47+AY47+BA47+BM47+BY47+CA47+CC47+CE47+CG47+CI47)</f>
        <v>0</v>
      </c>
      <c r="CN47" s="66">
        <f>[3]ДС!EP48</f>
        <v>64</v>
      </c>
      <c r="CO47" s="67">
        <f>[3]ДС!EQ48</f>
        <v>2359959.3863999997</v>
      </c>
      <c r="CP47" s="94">
        <f>CL47+CN47</f>
        <v>64</v>
      </c>
      <c r="CQ47" s="94">
        <f>CM47+CO47</f>
        <v>2359959.3863999997</v>
      </c>
    </row>
    <row r="48" spans="1:95" s="3" customFormat="1" ht="18.75" customHeight="1" x14ac:dyDescent="0.25">
      <c r="A48" s="122"/>
      <c r="B48" s="122">
        <v>28</v>
      </c>
      <c r="C48" s="123" t="s">
        <v>139</v>
      </c>
      <c r="D48" s="100" t="s">
        <v>140</v>
      </c>
      <c r="E48" s="80">
        <v>17622</v>
      </c>
      <c r="F48" s="81">
        <v>1.36</v>
      </c>
      <c r="G48" s="82"/>
      <c r="H48" s="83">
        <v>1</v>
      </c>
      <c r="I48" s="84"/>
      <c r="J48" s="85">
        <v>1.4</v>
      </c>
      <c r="K48" s="85">
        <v>1.68</v>
      </c>
      <c r="L48" s="85">
        <v>2.23</v>
      </c>
      <c r="M48" s="86">
        <v>2.57</v>
      </c>
      <c r="N48" s="95">
        <v>0</v>
      </c>
      <c r="O48" s="66">
        <f t="shared" si="140"/>
        <v>0</v>
      </c>
      <c r="P48" s="88"/>
      <c r="Q48" s="66">
        <f>SUM(P48*$E48*$F48*$H48*$J48*$Q$9)</f>
        <v>0</v>
      </c>
      <c r="R48" s="66">
        <v>0</v>
      </c>
      <c r="S48" s="66">
        <f>SUM(R48*$E48*$F48*$H48*$J48*$S$9)</f>
        <v>0</v>
      </c>
      <c r="T48" s="88"/>
      <c r="U48" s="66">
        <f>SUM(T48*$E48*$F48*$H48*$J48*$U$9)</f>
        <v>0</v>
      </c>
      <c r="V48" s="88"/>
      <c r="W48" s="66">
        <f>SUM(V48*$E48*$F48*$H48*$J48*$W$9)</f>
        <v>0</v>
      </c>
      <c r="X48" s="88"/>
      <c r="Y48" s="66"/>
      <c r="Z48" s="88">
        <v>0</v>
      </c>
      <c r="AA48" s="66">
        <f>SUM(Z48*$E48*$F48*$H48*$J48*$AA$9)</f>
        <v>0</v>
      </c>
      <c r="AB48" s="66">
        <v>0</v>
      </c>
      <c r="AC48" s="66">
        <f>SUM(AB48*$E48*$F48*$H48*$J48*$AC$9)</f>
        <v>0</v>
      </c>
      <c r="AD48" s="66">
        <v>0</v>
      </c>
      <c r="AE48" s="66">
        <f>SUM(AD48*$E48*$F48*$H48*$K48*$AE$9)</f>
        <v>0</v>
      </c>
      <c r="AF48" s="66"/>
      <c r="AG48" s="66">
        <f>SUM(AF48*$E48*$F48*$H48*$K48*$AG$9)</f>
        <v>0</v>
      </c>
      <c r="AH48" s="66"/>
      <c r="AI48" s="66">
        <f>SUM(AH48*$E48*$F48*$H48*$J48*$AI$9)</f>
        <v>0</v>
      </c>
      <c r="AJ48" s="88"/>
      <c r="AK48" s="66">
        <f>SUM(AJ48*$E48*$F48*$H48*$J48*$AK$9)</f>
        <v>0</v>
      </c>
      <c r="AL48" s="88"/>
      <c r="AM48" s="66"/>
      <c r="AN48" s="88"/>
      <c r="AO48" s="66">
        <f>SUM(AN48*$E48*$F48*$H48*$J48*$AO$9)</f>
        <v>0</v>
      </c>
      <c r="AP48" s="88"/>
      <c r="AQ48" s="66">
        <f>SUM(AP48*$E48*$F48*$H48*$J48*$AQ$9)</f>
        <v>0</v>
      </c>
      <c r="AR48" s="66"/>
      <c r="AS48" s="66">
        <f>SUM(AR48*$E48*$F48*$H48*$J48*$AS$9)</f>
        <v>0</v>
      </c>
      <c r="AT48" s="88"/>
      <c r="AU48" s="66">
        <f>SUM(AT48*$E48*$F48*$H48*$J48*$AU$9)</f>
        <v>0</v>
      </c>
      <c r="AV48" s="88"/>
      <c r="AW48" s="66">
        <f>SUM(AV48*$E48*$F48*$H48*$J48*$AW$9)</f>
        <v>0</v>
      </c>
      <c r="AX48" s="88"/>
      <c r="AY48" s="66">
        <f>SUM(AX48*$E48*$F48*$H48*$J48*$AY$9)</f>
        <v>0</v>
      </c>
      <c r="AZ48" s="88"/>
      <c r="BA48" s="66">
        <f>SUM(AZ48*$E48*$F48*$H48*$J48*$BA$9)</f>
        <v>0</v>
      </c>
      <c r="BB48" s="89"/>
      <c r="BC48" s="66">
        <f>SUM(BB48*$E48*$F48*$H48*$K48*$BC$9)</f>
        <v>0</v>
      </c>
      <c r="BD48" s="88"/>
      <c r="BE48" s="66">
        <f>SUM(BD48*$E48*$F48*$H48*$K48*$BE$9)</f>
        <v>0</v>
      </c>
      <c r="BF48" s="66"/>
      <c r="BG48" s="66">
        <f>SUM(BF48*$E48*$F48*$H48*$K48*$BG$9)</f>
        <v>0</v>
      </c>
      <c r="BH48" s="131">
        <v>8</v>
      </c>
      <c r="BI48" s="66">
        <f>SUM(BH48*$E48*$F48*$H48*$K48*$BI$9)</f>
        <v>322101.96480000002</v>
      </c>
      <c r="BJ48" s="88"/>
      <c r="BK48" s="66">
        <f>SUM(BJ48*$E48*$F48*$H48*$K48*$BK$9)</f>
        <v>0</v>
      </c>
      <c r="BL48" s="90"/>
      <c r="BM48" s="66"/>
      <c r="BN48" s="88"/>
      <c r="BO48" s="66">
        <f>SUM(BN48*$E48*$F48*$H48*$K48*$BO$9)</f>
        <v>0</v>
      </c>
      <c r="BP48" s="88"/>
      <c r="BQ48" s="66">
        <f>SUM(BP48*$E48*$F48*$H48*$K48*$BQ$9)</f>
        <v>0</v>
      </c>
      <c r="BR48" s="66">
        <v>5</v>
      </c>
      <c r="BS48" s="66">
        <f>SUM(BR48*$E48*$F48*$H48*$K48*$BS$9)</f>
        <v>201313.728</v>
      </c>
      <c r="BT48" s="88"/>
      <c r="BU48" s="66">
        <f>SUM(BT48*$E48*$F48*$H48*$K48*$BU$9)</f>
        <v>0</v>
      </c>
      <c r="BV48" s="88"/>
      <c r="BW48" s="66">
        <f>SUM(BV48*$E48*$F48*$H48*$K48*$BW$9)</f>
        <v>0</v>
      </c>
      <c r="BX48" s="88"/>
      <c r="BY48" s="66">
        <f>(BX48*$E48*$F48*$H48*$K48*BY$9)</f>
        <v>0</v>
      </c>
      <c r="BZ48" s="66"/>
      <c r="CA48" s="66">
        <f t="shared" si="141"/>
        <v>0</v>
      </c>
      <c r="CB48" s="88"/>
      <c r="CC48" s="66">
        <f t="shared" si="142"/>
        <v>0</v>
      </c>
      <c r="CD48" s="88"/>
      <c r="CE48" s="66">
        <f t="shared" si="143"/>
        <v>0</v>
      </c>
      <c r="CF48" s="66"/>
      <c r="CG48" s="66">
        <f t="shared" si="144"/>
        <v>0</v>
      </c>
      <c r="CH48" s="66">
        <v>2</v>
      </c>
      <c r="CI48" s="66">
        <f>(CH48*$E48*$F48*$H48*$J48*$CI9)</f>
        <v>67104.576000000001</v>
      </c>
      <c r="CJ48" s="92"/>
      <c r="CK48" s="92"/>
      <c r="CL48" s="93">
        <f>SUM(P48+N48+R48+T48+Z48+X48+V48+AD48+AB48+AF48+BB48+BF48+AH48+AP48+AR48+BP48+BR48+BN48+BT48+BV48+BJ48+AJ48+AL48+AN48+BD48+BH48+AT48+AV48+AX48+AZ48+BL48+BX48+BZ48+CB48+CD48+CF48+CH48)</f>
        <v>15</v>
      </c>
      <c r="CM48" s="93">
        <f>SUM(Q48+O48+S48+U48+AA48+Y48+W48+AE48+AC48+AG48+BC48+BG48+AI48+AQ48+AS48+BQ48+BS48+BO48+BU48+BW48+BK48+AK48+AM48+AO48+BE48+BI48+AU48+AW48+AY48+BA48+BM48+BY48+CA48+CC48+CE48+CG48+CI48)</f>
        <v>590520.26879999996</v>
      </c>
      <c r="CN48" s="66">
        <f>[3]ДС!EP49</f>
        <v>231</v>
      </c>
      <c r="CO48" s="67">
        <f>[3]ДС!EQ49</f>
        <v>8052549.1200000001</v>
      </c>
      <c r="CP48" s="94">
        <f>CL48+CN48</f>
        <v>246</v>
      </c>
      <c r="CQ48" s="94">
        <f>CM48+CO48</f>
        <v>8643069.3888000008</v>
      </c>
    </row>
    <row r="49" spans="1:95" s="142" customFormat="1" ht="18.75" customHeight="1" x14ac:dyDescent="0.25">
      <c r="A49" s="141">
        <v>12</v>
      </c>
      <c r="B49" s="141"/>
      <c r="C49" s="55" t="s">
        <v>141</v>
      </c>
      <c r="D49" s="56" t="s">
        <v>142</v>
      </c>
      <c r="E49" s="80">
        <v>17622</v>
      </c>
      <c r="F49" s="133">
        <v>0.92</v>
      </c>
      <c r="G49" s="115"/>
      <c r="H49" s="58"/>
      <c r="I49" s="58"/>
      <c r="J49" s="70">
        <v>1.4</v>
      </c>
      <c r="K49" s="71">
        <v>1.68</v>
      </c>
      <c r="L49" s="71">
        <v>2.23</v>
      </c>
      <c r="M49" s="72">
        <v>2.57</v>
      </c>
      <c r="N49" s="134">
        <f>SUM(N50:N62)</f>
        <v>4</v>
      </c>
      <c r="O49" s="134">
        <f t="shared" ref="O49:BZ49" si="146">SUM(O50:O62)</f>
        <v>54843.188399999999</v>
      </c>
      <c r="P49" s="134">
        <f t="shared" si="146"/>
        <v>0</v>
      </c>
      <c r="Q49" s="134">
        <f t="shared" si="146"/>
        <v>0</v>
      </c>
      <c r="R49" s="134">
        <f t="shared" si="146"/>
        <v>0</v>
      </c>
      <c r="S49" s="134">
        <f t="shared" si="146"/>
        <v>0</v>
      </c>
      <c r="T49" s="134">
        <f t="shared" si="146"/>
        <v>0</v>
      </c>
      <c r="U49" s="134">
        <f t="shared" si="146"/>
        <v>0</v>
      </c>
      <c r="V49" s="134">
        <f t="shared" si="146"/>
        <v>0</v>
      </c>
      <c r="W49" s="134">
        <f t="shared" si="146"/>
        <v>0</v>
      </c>
      <c r="X49" s="134">
        <f t="shared" si="146"/>
        <v>0</v>
      </c>
      <c r="Y49" s="134">
        <f t="shared" si="146"/>
        <v>0</v>
      </c>
      <c r="Z49" s="134">
        <f t="shared" si="146"/>
        <v>0</v>
      </c>
      <c r="AA49" s="134">
        <f t="shared" si="146"/>
        <v>0</v>
      </c>
      <c r="AB49" s="134">
        <f t="shared" si="146"/>
        <v>118</v>
      </c>
      <c r="AC49" s="134">
        <f t="shared" si="146"/>
        <v>11201452.001784001</v>
      </c>
      <c r="AD49" s="134">
        <f t="shared" si="146"/>
        <v>0</v>
      </c>
      <c r="AE49" s="134">
        <f t="shared" si="146"/>
        <v>0</v>
      </c>
      <c r="AF49" s="134">
        <f t="shared" si="146"/>
        <v>48</v>
      </c>
      <c r="AG49" s="134">
        <f t="shared" si="146"/>
        <v>761143.52159999986</v>
      </c>
      <c r="AH49" s="134">
        <f t="shared" si="146"/>
        <v>0</v>
      </c>
      <c r="AI49" s="134">
        <f t="shared" si="146"/>
        <v>0</v>
      </c>
      <c r="AJ49" s="134">
        <f t="shared" si="146"/>
        <v>0</v>
      </c>
      <c r="AK49" s="134">
        <f t="shared" si="146"/>
        <v>0</v>
      </c>
      <c r="AL49" s="134">
        <f t="shared" si="146"/>
        <v>0</v>
      </c>
      <c r="AM49" s="134">
        <f t="shared" si="146"/>
        <v>0</v>
      </c>
      <c r="AN49" s="134">
        <f t="shared" si="146"/>
        <v>0</v>
      </c>
      <c r="AO49" s="134">
        <f t="shared" si="146"/>
        <v>0</v>
      </c>
      <c r="AP49" s="134">
        <f t="shared" si="146"/>
        <v>0</v>
      </c>
      <c r="AQ49" s="134">
        <f t="shared" si="146"/>
        <v>0</v>
      </c>
      <c r="AR49" s="134">
        <f t="shared" si="146"/>
        <v>0</v>
      </c>
      <c r="AS49" s="134">
        <f t="shared" si="146"/>
        <v>0</v>
      </c>
      <c r="AT49" s="134">
        <f t="shared" si="146"/>
        <v>0</v>
      </c>
      <c r="AU49" s="134">
        <f t="shared" si="146"/>
        <v>0</v>
      </c>
      <c r="AV49" s="134">
        <f t="shared" si="146"/>
        <v>0</v>
      </c>
      <c r="AW49" s="134">
        <f t="shared" si="146"/>
        <v>0</v>
      </c>
      <c r="AX49" s="134">
        <f t="shared" si="146"/>
        <v>0</v>
      </c>
      <c r="AY49" s="134">
        <f t="shared" si="146"/>
        <v>0</v>
      </c>
      <c r="AZ49" s="134">
        <f t="shared" si="146"/>
        <v>122</v>
      </c>
      <c r="BA49" s="134">
        <f t="shared" si="146"/>
        <v>1913356.2294000001</v>
      </c>
      <c r="BB49" s="134">
        <f t="shared" si="146"/>
        <v>155</v>
      </c>
      <c r="BC49" s="134">
        <f t="shared" si="146"/>
        <v>17894825.60567328</v>
      </c>
      <c r="BD49" s="134">
        <f t="shared" si="146"/>
        <v>160</v>
      </c>
      <c r="BE49" s="134">
        <f t="shared" si="146"/>
        <v>2669035.1687999996</v>
      </c>
      <c r="BF49" s="134">
        <f t="shared" si="146"/>
        <v>0</v>
      </c>
      <c r="BG49" s="134">
        <f t="shared" si="146"/>
        <v>0</v>
      </c>
      <c r="BH49" s="134">
        <f t="shared" si="146"/>
        <v>0</v>
      </c>
      <c r="BI49" s="134">
        <f t="shared" si="146"/>
        <v>0</v>
      </c>
      <c r="BJ49" s="134">
        <f t="shared" si="146"/>
        <v>63</v>
      </c>
      <c r="BK49" s="134">
        <f t="shared" si="146"/>
        <v>1151706.9564</v>
      </c>
      <c r="BL49" s="134">
        <f t="shared" si="146"/>
        <v>0</v>
      </c>
      <c r="BM49" s="134">
        <f t="shared" si="146"/>
        <v>0</v>
      </c>
      <c r="BN49" s="134">
        <f t="shared" si="146"/>
        <v>0</v>
      </c>
      <c r="BO49" s="134">
        <f t="shared" si="146"/>
        <v>0</v>
      </c>
      <c r="BP49" s="134">
        <f t="shared" si="146"/>
        <v>0</v>
      </c>
      <c r="BQ49" s="134">
        <f t="shared" si="146"/>
        <v>0</v>
      </c>
      <c r="BR49" s="134">
        <f t="shared" si="146"/>
        <v>8</v>
      </c>
      <c r="BS49" s="134">
        <f t="shared" si="146"/>
        <v>166587.10991999999</v>
      </c>
      <c r="BT49" s="134">
        <f t="shared" si="146"/>
        <v>6</v>
      </c>
      <c r="BU49" s="134">
        <f t="shared" si="146"/>
        <v>106030.16423999998</v>
      </c>
      <c r="BV49" s="134">
        <f t="shared" si="146"/>
        <v>0</v>
      </c>
      <c r="BW49" s="134">
        <f t="shared" si="146"/>
        <v>0</v>
      </c>
      <c r="BX49" s="134">
        <f t="shared" si="146"/>
        <v>8</v>
      </c>
      <c r="BY49" s="134">
        <f t="shared" si="146"/>
        <v>146248.5024</v>
      </c>
      <c r="BZ49" s="118">
        <f t="shared" si="146"/>
        <v>10</v>
      </c>
      <c r="CA49" s="134">
        <f t="shared" ref="CA49:CQ49" si="147">SUM(CA50:CA62)</f>
        <v>227958.19199999998</v>
      </c>
      <c r="CB49" s="134">
        <f t="shared" si="147"/>
        <v>50</v>
      </c>
      <c r="CC49" s="134">
        <f t="shared" si="147"/>
        <v>2279229.4799999995</v>
      </c>
      <c r="CD49" s="134">
        <f t="shared" si="147"/>
        <v>2</v>
      </c>
      <c r="CE49" s="134">
        <f t="shared" si="147"/>
        <v>87859.767599999992</v>
      </c>
      <c r="CF49" s="134">
        <f t="shared" si="147"/>
        <v>0</v>
      </c>
      <c r="CG49" s="134">
        <f t="shared" si="147"/>
        <v>0</v>
      </c>
      <c r="CH49" s="134">
        <f t="shared" si="147"/>
        <v>0</v>
      </c>
      <c r="CI49" s="134">
        <f t="shared" si="147"/>
        <v>0</v>
      </c>
      <c r="CJ49" s="134">
        <f t="shared" si="147"/>
        <v>0</v>
      </c>
      <c r="CK49" s="134">
        <f t="shared" si="147"/>
        <v>0</v>
      </c>
      <c r="CL49" s="134">
        <f t="shared" si="147"/>
        <v>754</v>
      </c>
      <c r="CM49" s="134">
        <f t="shared" si="147"/>
        <v>38660275.888217278</v>
      </c>
      <c r="CN49" s="134">
        <f t="shared" si="147"/>
        <v>4442</v>
      </c>
      <c r="CO49" s="135">
        <f t="shared" si="147"/>
        <v>96601144.742397889</v>
      </c>
      <c r="CP49" s="118">
        <f t="shared" si="147"/>
        <v>5182</v>
      </c>
      <c r="CQ49" s="118">
        <f t="shared" si="147"/>
        <v>132891047.22585581</v>
      </c>
    </row>
    <row r="50" spans="1:95" s="3" customFormat="1" ht="30" customHeight="1" x14ac:dyDescent="0.25">
      <c r="A50" s="122"/>
      <c r="B50" s="122">
        <v>29</v>
      </c>
      <c r="C50" s="151" t="s">
        <v>143</v>
      </c>
      <c r="D50" s="100" t="s">
        <v>144</v>
      </c>
      <c r="E50" s="80">
        <v>17622</v>
      </c>
      <c r="F50" s="151">
        <v>4.16</v>
      </c>
      <c r="G50" s="234">
        <v>1.01E-2</v>
      </c>
      <c r="H50" s="83">
        <v>1</v>
      </c>
      <c r="I50" s="84"/>
      <c r="J50" s="137">
        <v>1.4</v>
      </c>
      <c r="K50" s="137">
        <v>1.68</v>
      </c>
      <c r="L50" s="137">
        <v>2.23</v>
      </c>
      <c r="M50" s="138">
        <v>2.57</v>
      </c>
      <c r="N50" s="87">
        <v>0</v>
      </c>
      <c r="O50" s="105">
        <f t="shared" ref="O50:O55" si="148">(N50*$E50*$F50*((1-$G50)+$G50*$J50*$H50))</f>
        <v>0</v>
      </c>
      <c r="P50" s="88"/>
      <c r="Q50" s="105">
        <f t="shared" ref="Q50:Q55" si="149">(P50*$E50*$F50*((1-$G50)+$G50*$J50*$H50))</f>
        <v>0</v>
      </c>
      <c r="R50" s="66"/>
      <c r="S50" s="105">
        <f t="shared" ref="S50:S55" si="150">(R50*$E50*$F50*((1-$G50)+$G50*$J50*$H50))</f>
        <v>0</v>
      </c>
      <c r="T50" s="88"/>
      <c r="U50" s="105">
        <f t="shared" ref="U50:U55" si="151">(T50*$E50*$F50*((1-$G50)+$G50*$J50*$H50))</f>
        <v>0</v>
      </c>
      <c r="V50" s="88"/>
      <c r="W50" s="105">
        <f t="shared" ref="W50:W55" si="152">(V50*$E50*$F50*((1-$G50)+$G50*$J50*$H50))</f>
        <v>0</v>
      </c>
      <c r="X50" s="88"/>
      <c r="Y50" s="105">
        <f t="shared" ref="Y50:Y55" si="153">(X50*$E50*$F50*((1-$G50)+$G50*$J50*$H50))</f>
        <v>0</v>
      </c>
      <c r="Z50" s="88"/>
      <c r="AA50" s="66"/>
      <c r="AB50" s="66">
        <v>0</v>
      </c>
      <c r="AC50" s="105">
        <f t="shared" ref="AC50:AC55" si="154">(AB50*$E50*$F50*((1-$G50)+$G50*$J50*$H50))</f>
        <v>0</v>
      </c>
      <c r="AD50" s="66"/>
      <c r="AE50" s="105">
        <f t="shared" ref="AE50:AE55" si="155">(AD50*$E50*$F50*((1-$G50)+$G50*$K50*$H50))</f>
        <v>0</v>
      </c>
      <c r="AF50" s="66">
        <v>0</v>
      </c>
      <c r="AG50" s="105">
        <f t="shared" ref="AG50:AG55" si="156">(AF50*$E50*$F50*((1-$G50)+$G50*$K50*$H50))</f>
        <v>0</v>
      </c>
      <c r="AH50" s="66"/>
      <c r="AI50" s="105">
        <f t="shared" ref="AI50:AI55" si="157">(AH50*$E50*$F50*((1-$G50)+$G50*$J50*$H50))</f>
        <v>0</v>
      </c>
      <c r="AJ50" s="88"/>
      <c r="AK50" s="105">
        <f t="shared" ref="AK50:AK55" si="158">(AJ50*$E50*$F50*((1-$G50)+$G50*$J50*$H50))</f>
        <v>0</v>
      </c>
      <c r="AL50" s="88"/>
      <c r="AM50" s="66"/>
      <c r="AN50" s="88"/>
      <c r="AO50" s="105">
        <f t="shared" ref="AO50:AO55" si="159">(AN50*$E50*$F50*((1-$G50)+$G50*$J50*$H50))</f>
        <v>0</v>
      </c>
      <c r="AP50" s="88"/>
      <c r="AQ50" s="105">
        <f t="shared" ref="AQ50:AQ55" si="160">(AP50*$E50*$F50*((1-$G50)+$G50*$J50*$H50))</f>
        <v>0</v>
      </c>
      <c r="AR50" s="66"/>
      <c r="AS50" s="105">
        <f t="shared" ref="AS50:AS55" si="161">(AR50*$E50*$F50*((1-$G50)+$G50*$J50*$H50))</f>
        <v>0</v>
      </c>
      <c r="AT50" s="88"/>
      <c r="AU50" s="105">
        <f t="shared" ref="AU50:AU55" si="162">(AT50*$E50*$F50*((1-$G50)+$G50*$J50*$H50))</f>
        <v>0</v>
      </c>
      <c r="AV50" s="88"/>
      <c r="AW50" s="105">
        <f t="shared" ref="AW50:AW55" si="163">(AV50*$E50*$F50*((1-$G50)+$G50*$J50*$H50))</f>
        <v>0</v>
      </c>
      <c r="AX50" s="88"/>
      <c r="AY50" s="105"/>
      <c r="AZ50" s="88">
        <v>0</v>
      </c>
      <c r="BA50" s="105">
        <f t="shared" ref="BA50:BA55" si="164">(AZ50*$E50*$F50*((1-$G50)+$G50*$J50*$H50))</f>
        <v>0</v>
      </c>
      <c r="BB50" s="89"/>
      <c r="BC50" s="105">
        <f t="shared" ref="BC50:BC55" si="165">(BB50*$E50*$F50*((1-$G50)+$G50*$K50*$H50))</f>
        <v>0</v>
      </c>
      <c r="BD50" s="145"/>
      <c r="BE50" s="105">
        <f t="shared" ref="BE50:BE55" si="166">(BD50*$E50*$F50*((1-$G50)+$G50*$K50*$H50))</f>
        <v>0</v>
      </c>
      <c r="BF50" s="66"/>
      <c r="BG50" s="105">
        <f t="shared" ref="BG50:BG55" si="167">(BF50*$E50*$F50*((1-$G50)+$G50*$K50*$H50))</f>
        <v>0</v>
      </c>
      <c r="BH50" s="88"/>
      <c r="BI50" s="105">
        <f t="shared" ref="BI50:BI55" si="168">(BH50*$E50*$F50*((1-$G50)+$G50*$K50*$H50))</f>
        <v>0</v>
      </c>
      <c r="BJ50" s="66"/>
      <c r="BK50" s="105">
        <f t="shared" ref="BK50:BK55" si="169">(BJ50*$E50*$F50*((1-$G50)+$G50*$K50*$H50))</f>
        <v>0</v>
      </c>
      <c r="BL50" s="90">
        <v>0</v>
      </c>
      <c r="BM50" s="105"/>
      <c r="BN50" s="88"/>
      <c r="BO50" s="105">
        <f t="shared" ref="BO50:BO55" si="170">(BN50*$E50*$F50*((1-$G50)+$G50*$K50*$H50))</f>
        <v>0</v>
      </c>
      <c r="BP50" s="88"/>
      <c r="BQ50" s="105"/>
      <c r="BR50" s="66"/>
      <c r="BS50" s="105">
        <f t="shared" ref="BS50:BS55" si="171">(BR50*$E50*$F50*((1-$G50)+$G50*$K50*$H50))</f>
        <v>0</v>
      </c>
      <c r="BT50" s="88"/>
      <c r="BU50" s="105">
        <f t="shared" ref="BU50:BU55" si="172">(BT50*$E50*$F50*((1-$G50)+$G50*$K50*$H50))</f>
        <v>0</v>
      </c>
      <c r="BV50" s="88"/>
      <c r="BW50" s="105">
        <f t="shared" ref="BW50:BW55" si="173">(BV50*$E50*$F50*((1-$G50)+$G50*$K50*$H50))</f>
        <v>0</v>
      </c>
      <c r="BX50" s="88"/>
      <c r="BY50" s="105">
        <f t="shared" ref="BY50:BY55" si="174">(BX50*$E50*$F50*((1-$G50)+$G50*$K50*$H50))</f>
        <v>0</v>
      </c>
      <c r="BZ50" s="66"/>
      <c r="CA50" s="105">
        <f t="shared" ref="CA50:CA55" si="175">(BZ50*$E50*$F50*((1-$G50)+$G50*$K50*$H50))</f>
        <v>0</v>
      </c>
      <c r="CB50" s="88"/>
      <c r="CC50" s="105">
        <f t="shared" ref="CC50:CC55" si="176">(CB50*$E50*$F50*((1-$G50)+$G50*$L50*$H50))</f>
        <v>0</v>
      </c>
      <c r="CD50" s="88"/>
      <c r="CE50" s="105">
        <f t="shared" ref="CE50:CE55" si="177">(CD50*$E50*$F50*((1-$G50)+$G50*$M50*$H50))</f>
        <v>0</v>
      </c>
      <c r="CF50" s="66"/>
      <c r="CG50" s="66"/>
      <c r="CH50" s="66"/>
      <c r="CI50" s="66"/>
      <c r="CJ50" s="92"/>
      <c r="CK50" s="92"/>
      <c r="CL50" s="93">
        <f t="shared" ref="CL50:CM62" si="178">SUM(P50+N50+R50+T50+Z50+X50+V50+AD50+AB50+AF50+BB50+BF50+AH50+AP50+AR50+BP50+BR50+BN50+BT50+BV50+BJ50+AJ50+AL50+AN50+BD50+BH50+AT50+AV50+AX50+AZ50+BL50+BX50+BZ50+CB50+CD50+CF50+CH50)</f>
        <v>0</v>
      </c>
      <c r="CM50" s="93">
        <f t="shared" si="178"/>
        <v>0</v>
      </c>
      <c r="CN50" s="66">
        <f>[3]ДС!EP51</f>
        <v>24</v>
      </c>
      <c r="CO50" s="67">
        <f>[3]ДС!EQ51</f>
        <v>1766488.3771392</v>
      </c>
      <c r="CP50" s="94">
        <f t="shared" ref="CP50:CQ53" si="179">CL50+CN50</f>
        <v>24</v>
      </c>
      <c r="CQ50" s="94">
        <f t="shared" si="179"/>
        <v>1766488.3771392</v>
      </c>
    </row>
    <row r="51" spans="1:95" s="3" customFormat="1" ht="30" customHeight="1" x14ac:dyDescent="0.25">
      <c r="A51" s="122"/>
      <c r="B51" s="122">
        <v>30</v>
      </c>
      <c r="C51" s="151" t="s">
        <v>145</v>
      </c>
      <c r="D51" s="146" t="s">
        <v>146</v>
      </c>
      <c r="E51" s="80">
        <v>17622</v>
      </c>
      <c r="F51" s="151">
        <v>5.39</v>
      </c>
      <c r="G51" s="234">
        <v>5.3E-3</v>
      </c>
      <c r="H51" s="83">
        <v>1</v>
      </c>
      <c r="I51" s="83"/>
      <c r="J51" s="147">
        <v>1.4</v>
      </c>
      <c r="K51" s="137">
        <v>1.68</v>
      </c>
      <c r="L51" s="137">
        <v>2.23</v>
      </c>
      <c r="M51" s="138">
        <v>2.57</v>
      </c>
      <c r="N51" s="87">
        <v>0</v>
      </c>
      <c r="O51" s="105">
        <f t="shared" si="148"/>
        <v>0</v>
      </c>
      <c r="P51" s="88"/>
      <c r="Q51" s="105">
        <f t="shared" si="149"/>
        <v>0</v>
      </c>
      <c r="R51" s="66"/>
      <c r="S51" s="105">
        <f t="shared" si="150"/>
        <v>0</v>
      </c>
      <c r="T51" s="88"/>
      <c r="U51" s="105">
        <f t="shared" si="151"/>
        <v>0</v>
      </c>
      <c r="V51" s="88"/>
      <c r="W51" s="105">
        <f t="shared" si="152"/>
        <v>0</v>
      </c>
      <c r="X51" s="88"/>
      <c r="Y51" s="105">
        <f t="shared" si="153"/>
        <v>0</v>
      </c>
      <c r="Z51" s="66">
        <v>0</v>
      </c>
      <c r="AA51" s="66"/>
      <c r="AB51" s="66">
        <v>30</v>
      </c>
      <c r="AC51" s="105">
        <f t="shared" si="154"/>
        <v>2855518.2920880001</v>
      </c>
      <c r="AD51" s="87">
        <v>0</v>
      </c>
      <c r="AE51" s="105">
        <f t="shared" si="155"/>
        <v>0</v>
      </c>
      <c r="AF51" s="66">
        <v>0</v>
      </c>
      <c r="AG51" s="105">
        <f t="shared" si="156"/>
        <v>0</v>
      </c>
      <c r="AH51" s="66"/>
      <c r="AI51" s="105">
        <f t="shared" si="157"/>
        <v>0</v>
      </c>
      <c r="AJ51" s="88"/>
      <c r="AK51" s="105">
        <f t="shared" si="158"/>
        <v>0</v>
      </c>
      <c r="AL51" s="88"/>
      <c r="AM51" s="66"/>
      <c r="AN51" s="88"/>
      <c r="AO51" s="105">
        <f t="shared" si="159"/>
        <v>0</v>
      </c>
      <c r="AP51" s="88"/>
      <c r="AQ51" s="105">
        <f t="shared" si="160"/>
        <v>0</v>
      </c>
      <c r="AR51" s="66"/>
      <c r="AS51" s="105">
        <f t="shared" si="161"/>
        <v>0</v>
      </c>
      <c r="AT51" s="88"/>
      <c r="AU51" s="105">
        <f t="shared" si="162"/>
        <v>0</v>
      </c>
      <c r="AV51" s="88"/>
      <c r="AW51" s="105">
        <f t="shared" si="163"/>
        <v>0</v>
      </c>
      <c r="AX51" s="88"/>
      <c r="AY51" s="105"/>
      <c r="AZ51" s="88">
        <v>0</v>
      </c>
      <c r="BA51" s="105">
        <f t="shared" si="164"/>
        <v>0</v>
      </c>
      <c r="BB51" s="148">
        <f>42</f>
        <v>42</v>
      </c>
      <c r="BC51" s="105">
        <f t="shared" si="165"/>
        <v>4003645.6831694394</v>
      </c>
      <c r="BD51" s="145"/>
      <c r="BE51" s="105">
        <f t="shared" si="166"/>
        <v>0</v>
      </c>
      <c r="BF51" s="66"/>
      <c r="BG51" s="105">
        <f t="shared" si="167"/>
        <v>0</v>
      </c>
      <c r="BH51" s="88"/>
      <c r="BI51" s="105">
        <f t="shared" si="168"/>
        <v>0</v>
      </c>
      <c r="BJ51" s="88"/>
      <c r="BK51" s="105">
        <f t="shared" si="169"/>
        <v>0</v>
      </c>
      <c r="BL51" s="90">
        <v>0</v>
      </c>
      <c r="BM51" s="105"/>
      <c r="BN51" s="88"/>
      <c r="BO51" s="105">
        <f t="shared" si="170"/>
        <v>0</v>
      </c>
      <c r="BP51" s="88"/>
      <c r="BQ51" s="105"/>
      <c r="BR51" s="66"/>
      <c r="BS51" s="105">
        <f t="shared" si="171"/>
        <v>0</v>
      </c>
      <c r="BT51" s="88"/>
      <c r="BU51" s="105">
        <f t="shared" si="172"/>
        <v>0</v>
      </c>
      <c r="BV51" s="88"/>
      <c r="BW51" s="105">
        <f t="shared" si="173"/>
        <v>0</v>
      </c>
      <c r="BX51" s="88"/>
      <c r="BY51" s="105">
        <f t="shared" si="174"/>
        <v>0</v>
      </c>
      <c r="BZ51" s="66"/>
      <c r="CA51" s="105">
        <f t="shared" si="175"/>
        <v>0</v>
      </c>
      <c r="CB51" s="88"/>
      <c r="CC51" s="105">
        <f t="shared" si="176"/>
        <v>0</v>
      </c>
      <c r="CD51" s="88"/>
      <c r="CE51" s="105">
        <f t="shared" si="177"/>
        <v>0</v>
      </c>
      <c r="CF51" s="66"/>
      <c r="CG51" s="66"/>
      <c r="CH51" s="66"/>
      <c r="CI51" s="66"/>
      <c r="CJ51" s="92"/>
      <c r="CK51" s="92"/>
      <c r="CL51" s="93">
        <f t="shared" si="178"/>
        <v>72</v>
      </c>
      <c r="CM51" s="93">
        <f t="shared" si="178"/>
        <v>6859163.9752574395</v>
      </c>
      <c r="CN51" s="66">
        <f>[3]ДС!EP52</f>
        <v>79</v>
      </c>
      <c r="CO51" s="67">
        <f>[3]ДС!EQ52</f>
        <v>7519531.5024983995</v>
      </c>
      <c r="CP51" s="94">
        <f t="shared" si="179"/>
        <v>151</v>
      </c>
      <c r="CQ51" s="94">
        <f t="shared" si="179"/>
        <v>14378695.477755839</v>
      </c>
    </row>
    <row r="52" spans="1:95" s="3" customFormat="1" ht="30" customHeight="1" x14ac:dyDescent="0.25">
      <c r="A52" s="122"/>
      <c r="B52" s="122">
        <v>31</v>
      </c>
      <c r="C52" s="151" t="s">
        <v>147</v>
      </c>
      <c r="D52" s="100" t="s">
        <v>148</v>
      </c>
      <c r="E52" s="80">
        <v>17622</v>
      </c>
      <c r="F52" s="151">
        <v>5.77</v>
      </c>
      <c r="G52" s="234">
        <v>6.1999999999999998E-3</v>
      </c>
      <c r="H52" s="83">
        <v>1</v>
      </c>
      <c r="I52" s="83"/>
      <c r="J52" s="147">
        <v>1.4</v>
      </c>
      <c r="K52" s="137">
        <v>1.68</v>
      </c>
      <c r="L52" s="137">
        <v>2.23</v>
      </c>
      <c r="M52" s="138">
        <v>2.57</v>
      </c>
      <c r="N52" s="87">
        <v>0</v>
      </c>
      <c r="O52" s="105">
        <f t="shared" si="148"/>
        <v>0</v>
      </c>
      <c r="P52" s="88"/>
      <c r="Q52" s="105">
        <f t="shared" si="149"/>
        <v>0</v>
      </c>
      <c r="R52" s="66"/>
      <c r="S52" s="105">
        <f t="shared" si="150"/>
        <v>0</v>
      </c>
      <c r="T52" s="88"/>
      <c r="U52" s="105">
        <f t="shared" si="151"/>
        <v>0</v>
      </c>
      <c r="V52" s="88"/>
      <c r="W52" s="105">
        <f t="shared" si="152"/>
        <v>0</v>
      </c>
      <c r="X52" s="88"/>
      <c r="Y52" s="105">
        <f t="shared" si="153"/>
        <v>0</v>
      </c>
      <c r="Z52" s="66"/>
      <c r="AA52" s="66"/>
      <c r="AB52" s="66">
        <v>80</v>
      </c>
      <c r="AC52" s="105">
        <f t="shared" si="154"/>
        <v>8154488.3016959997</v>
      </c>
      <c r="AD52" s="87"/>
      <c r="AE52" s="105">
        <f t="shared" si="155"/>
        <v>0</v>
      </c>
      <c r="AF52" s="66"/>
      <c r="AG52" s="105">
        <f t="shared" si="156"/>
        <v>0</v>
      </c>
      <c r="AH52" s="66"/>
      <c r="AI52" s="105">
        <f t="shared" si="157"/>
        <v>0</v>
      </c>
      <c r="AJ52" s="88"/>
      <c r="AK52" s="105">
        <f t="shared" si="158"/>
        <v>0</v>
      </c>
      <c r="AL52" s="88"/>
      <c r="AM52" s="66"/>
      <c r="AN52" s="88"/>
      <c r="AO52" s="105">
        <f t="shared" si="159"/>
        <v>0</v>
      </c>
      <c r="AP52" s="88"/>
      <c r="AQ52" s="105">
        <f t="shared" si="160"/>
        <v>0</v>
      </c>
      <c r="AR52" s="66"/>
      <c r="AS52" s="105">
        <f t="shared" si="161"/>
        <v>0</v>
      </c>
      <c r="AT52" s="88"/>
      <c r="AU52" s="105">
        <f t="shared" si="162"/>
        <v>0</v>
      </c>
      <c r="AV52" s="88"/>
      <c r="AW52" s="105">
        <f t="shared" si="163"/>
        <v>0</v>
      </c>
      <c r="AX52" s="88"/>
      <c r="AY52" s="105"/>
      <c r="AZ52" s="88">
        <v>0</v>
      </c>
      <c r="BA52" s="105">
        <f t="shared" si="164"/>
        <v>0</v>
      </c>
      <c r="BB52" s="148">
        <v>12</v>
      </c>
      <c r="BC52" s="105">
        <f t="shared" si="165"/>
        <v>1225291.4209324799</v>
      </c>
      <c r="BD52" s="145"/>
      <c r="BE52" s="105">
        <f t="shared" si="166"/>
        <v>0</v>
      </c>
      <c r="BF52" s="66"/>
      <c r="BG52" s="105">
        <f t="shared" si="167"/>
        <v>0</v>
      </c>
      <c r="BH52" s="88"/>
      <c r="BI52" s="105">
        <f t="shared" si="168"/>
        <v>0</v>
      </c>
      <c r="BJ52" s="88"/>
      <c r="BK52" s="105">
        <f t="shared" si="169"/>
        <v>0</v>
      </c>
      <c r="BL52" s="90"/>
      <c r="BM52" s="105"/>
      <c r="BN52" s="88"/>
      <c r="BO52" s="105">
        <f t="shared" si="170"/>
        <v>0</v>
      </c>
      <c r="BP52" s="88"/>
      <c r="BQ52" s="105"/>
      <c r="BR52" s="66"/>
      <c r="BS52" s="105">
        <f t="shared" si="171"/>
        <v>0</v>
      </c>
      <c r="BT52" s="88"/>
      <c r="BU52" s="105">
        <f t="shared" si="172"/>
        <v>0</v>
      </c>
      <c r="BV52" s="88"/>
      <c r="BW52" s="105">
        <f t="shared" si="173"/>
        <v>0</v>
      </c>
      <c r="BX52" s="88"/>
      <c r="BY52" s="105">
        <f t="shared" si="174"/>
        <v>0</v>
      </c>
      <c r="BZ52" s="66"/>
      <c r="CA52" s="105">
        <f t="shared" si="175"/>
        <v>0</v>
      </c>
      <c r="CB52" s="88"/>
      <c r="CC52" s="105">
        <f t="shared" si="176"/>
        <v>0</v>
      </c>
      <c r="CD52" s="88"/>
      <c r="CE52" s="105">
        <f t="shared" si="177"/>
        <v>0</v>
      </c>
      <c r="CF52" s="66"/>
      <c r="CG52" s="66"/>
      <c r="CH52" s="66"/>
      <c r="CI52" s="66"/>
      <c r="CJ52" s="92"/>
      <c r="CK52" s="92"/>
      <c r="CL52" s="93">
        <f t="shared" si="178"/>
        <v>92</v>
      </c>
      <c r="CM52" s="93">
        <f t="shared" si="178"/>
        <v>9379779.7226284798</v>
      </c>
      <c r="CN52" s="66">
        <f>[3]ДС!EP53</f>
        <v>84</v>
      </c>
      <c r="CO52" s="67">
        <f>[3]ДС!EQ53</f>
        <v>8562212.7167807985</v>
      </c>
      <c r="CP52" s="94">
        <f t="shared" si="179"/>
        <v>176</v>
      </c>
      <c r="CQ52" s="94">
        <f t="shared" si="179"/>
        <v>17941992.439409278</v>
      </c>
    </row>
    <row r="53" spans="1:95" s="3" customFormat="1" ht="30" customHeight="1" x14ac:dyDescent="0.25">
      <c r="A53" s="122"/>
      <c r="B53" s="122">
        <v>32</v>
      </c>
      <c r="C53" s="151" t="s">
        <v>149</v>
      </c>
      <c r="D53" s="100" t="s">
        <v>150</v>
      </c>
      <c r="E53" s="80">
        <v>17622</v>
      </c>
      <c r="F53" s="151">
        <v>7.65</v>
      </c>
      <c r="G53" s="234">
        <v>5.7000000000000002E-3</v>
      </c>
      <c r="H53" s="83">
        <v>1</v>
      </c>
      <c r="I53" s="83"/>
      <c r="J53" s="147">
        <v>1.4</v>
      </c>
      <c r="K53" s="137">
        <v>1.68</v>
      </c>
      <c r="L53" s="137">
        <v>2.23</v>
      </c>
      <c r="M53" s="138">
        <v>2.57</v>
      </c>
      <c r="N53" s="87">
        <v>0</v>
      </c>
      <c r="O53" s="105">
        <f t="shared" si="148"/>
        <v>0</v>
      </c>
      <c r="P53" s="88"/>
      <c r="Q53" s="105">
        <f t="shared" si="149"/>
        <v>0</v>
      </c>
      <c r="R53" s="66"/>
      <c r="S53" s="105">
        <f t="shared" si="150"/>
        <v>0</v>
      </c>
      <c r="T53" s="88"/>
      <c r="U53" s="105">
        <f t="shared" si="151"/>
        <v>0</v>
      </c>
      <c r="V53" s="88"/>
      <c r="W53" s="105">
        <f t="shared" si="152"/>
        <v>0</v>
      </c>
      <c r="X53" s="88"/>
      <c r="Y53" s="105">
        <f t="shared" si="153"/>
        <v>0</v>
      </c>
      <c r="Z53" s="66"/>
      <c r="AA53" s="66"/>
      <c r="AB53" s="66">
        <v>0</v>
      </c>
      <c r="AC53" s="105">
        <f t="shared" si="154"/>
        <v>0</v>
      </c>
      <c r="AD53" s="87"/>
      <c r="AE53" s="105">
        <f t="shared" si="155"/>
        <v>0</v>
      </c>
      <c r="AF53" s="66"/>
      <c r="AG53" s="105">
        <f t="shared" si="156"/>
        <v>0</v>
      </c>
      <c r="AH53" s="66"/>
      <c r="AI53" s="105">
        <f t="shared" si="157"/>
        <v>0</v>
      </c>
      <c r="AJ53" s="88"/>
      <c r="AK53" s="105">
        <f t="shared" si="158"/>
        <v>0</v>
      </c>
      <c r="AL53" s="88"/>
      <c r="AM53" s="66"/>
      <c r="AN53" s="88"/>
      <c r="AO53" s="105">
        <f t="shared" si="159"/>
        <v>0</v>
      </c>
      <c r="AP53" s="88"/>
      <c r="AQ53" s="105">
        <f t="shared" si="160"/>
        <v>0</v>
      </c>
      <c r="AR53" s="66"/>
      <c r="AS53" s="105">
        <f t="shared" si="161"/>
        <v>0</v>
      </c>
      <c r="AT53" s="88"/>
      <c r="AU53" s="105">
        <f t="shared" si="162"/>
        <v>0</v>
      </c>
      <c r="AV53" s="88"/>
      <c r="AW53" s="105">
        <f t="shared" si="163"/>
        <v>0</v>
      </c>
      <c r="AX53" s="88"/>
      <c r="AY53" s="105"/>
      <c r="AZ53" s="88">
        <v>0</v>
      </c>
      <c r="BA53" s="105">
        <f t="shared" si="164"/>
        <v>0</v>
      </c>
      <c r="BB53" s="89"/>
      <c r="BC53" s="105">
        <f t="shared" si="165"/>
        <v>0</v>
      </c>
      <c r="BD53" s="145"/>
      <c r="BE53" s="105">
        <f t="shared" si="166"/>
        <v>0</v>
      </c>
      <c r="BF53" s="66"/>
      <c r="BG53" s="105">
        <f t="shared" si="167"/>
        <v>0</v>
      </c>
      <c r="BH53" s="88"/>
      <c r="BI53" s="105">
        <f t="shared" si="168"/>
        <v>0</v>
      </c>
      <c r="BJ53" s="88"/>
      <c r="BK53" s="105">
        <f t="shared" si="169"/>
        <v>0</v>
      </c>
      <c r="BL53" s="90"/>
      <c r="BM53" s="105"/>
      <c r="BN53" s="88"/>
      <c r="BO53" s="105">
        <f t="shared" si="170"/>
        <v>0</v>
      </c>
      <c r="BP53" s="88"/>
      <c r="BQ53" s="105"/>
      <c r="BR53" s="66"/>
      <c r="BS53" s="105">
        <f t="shared" si="171"/>
        <v>0</v>
      </c>
      <c r="BT53" s="88"/>
      <c r="BU53" s="105">
        <f t="shared" si="172"/>
        <v>0</v>
      </c>
      <c r="BV53" s="88"/>
      <c r="BW53" s="105">
        <f t="shared" si="173"/>
        <v>0</v>
      </c>
      <c r="BX53" s="88"/>
      <c r="BY53" s="105">
        <f t="shared" si="174"/>
        <v>0</v>
      </c>
      <c r="BZ53" s="66"/>
      <c r="CA53" s="105">
        <f t="shared" si="175"/>
        <v>0</v>
      </c>
      <c r="CB53" s="88"/>
      <c r="CC53" s="105">
        <f t="shared" si="176"/>
        <v>0</v>
      </c>
      <c r="CD53" s="88"/>
      <c r="CE53" s="105">
        <f t="shared" si="177"/>
        <v>0</v>
      </c>
      <c r="CF53" s="66"/>
      <c r="CG53" s="66"/>
      <c r="CH53" s="66"/>
      <c r="CI53" s="66"/>
      <c r="CJ53" s="92"/>
      <c r="CK53" s="92"/>
      <c r="CL53" s="93">
        <f t="shared" si="178"/>
        <v>0</v>
      </c>
      <c r="CM53" s="93">
        <f t="shared" si="178"/>
        <v>0</v>
      </c>
      <c r="CN53" s="66">
        <f>[3]ДС!EP54</f>
        <v>0</v>
      </c>
      <c r="CO53" s="67">
        <f>[3]ДС!EQ54</f>
        <v>0</v>
      </c>
      <c r="CP53" s="94">
        <f t="shared" si="179"/>
        <v>0</v>
      </c>
      <c r="CQ53" s="94">
        <f t="shared" si="179"/>
        <v>0</v>
      </c>
    </row>
    <row r="54" spans="1:95" s="3" customFormat="1" ht="30" customHeight="1" x14ac:dyDescent="0.25">
      <c r="A54" s="122"/>
      <c r="B54" s="122">
        <v>33</v>
      </c>
      <c r="C54" s="151" t="s">
        <v>151</v>
      </c>
      <c r="D54" s="238" t="s">
        <v>152</v>
      </c>
      <c r="E54" s="80">
        <v>17622</v>
      </c>
      <c r="F54" s="151">
        <v>9.58</v>
      </c>
      <c r="G54" s="234">
        <v>4.3E-3</v>
      </c>
      <c r="H54" s="83">
        <v>1</v>
      </c>
      <c r="I54" s="83"/>
      <c r="J54" s="147">
        <v>1.4</v>
      </c>
      <c r="K54" s="137">
        <v>1.68</v>
      </c>
      <c r="L54" s="137">
        <v>2.23</v>
      </c>
      <c r="M54" s="138">
        <v>2.57</v>
      </c>
      <c r="N54" s="87"/>
      <c r="O54" s="105">
        <f t="shared" si="148"/>
        <v>0</v>
      </c>
      <c r="P54" s="88"/>
      <c r="Q54" s="105">
        <f t="shared" si="149"/>
        <v>0</v>
      </c>
      <c r="R54" s="66"/>
      <c r="S54" s="105">
        <f t="shared" si="150"/>
        <v>0</v>
      </c>
      <c r="T54" s="88"/>
      <c r="U54" s="105">
        <f t="shared" si="151"/>
        <v>0</v>
      </c>
      <c r="V54" s="88"/>
      <c r="W54" s="105">
        <f t="shared" si="152"/>
        <v>0</v>
      </c>
      <c r="X54" s="88"/>
      <c r="Y54" s="105">
        <f t="shared" si="153"/>
        <v>0</v>
      </c>
      <c r="Z54" s="66"/>
      <c r="AA54" s="66"/>
      <c r="AB54" s="66"/>
      <c r="AC54" s="105">
        <f t="shared" si="154"/>
        <v>0</v>
      </c>
      <c r="AD54" s="87"/>
      <c r="AE54" s="105">
        <f t="shared" si="155"/>
        <v>0</v>
      </c>
      <c r="AF54" s="66"/>
      <c r="AG54" s="105">
        <f t="shared" si="156"/>
        <v>0</v>
      </c>
      <c r="AH54" s="66"/>
      <c r="AI54" s="105">
        <f t="shared" si="157"/>
        <v>0</v>
      </c>
      <c r="AJ54" s="88"/>
      <c r="AK54" s="105">
        <f t="shared" si="158"/>
        <v>0</v>
      </c>
      <c r="AL54" s="88"/>
      <c r="AM54" s="66"/>
      <c r="AN54" s="88"/>
      <c r="AO54" s="105">
        <f t="shared" si="159"/>
        <v>0</v>
      </c>
      <c r="AP54" s="88"/>
      <c r="AQ54" s="105">
        <f t="shared" si="160"/>
        <v>0</v>
      </c>
      <c r="AR54" s="66"/>
      <c r="AS54" s="105">
        <f t="shared" si="161"/>
        <v>0</v>
      </c>
      <c r="AT54" s="88"/>
      <c r="AU54" s="105">
        <f t="shared" si="162"/>
        <v>0</v>
      </c>
      <c r="AV54" s="88"/>
      <c r="AW54" s="105">
        <f t="shared" si="163"/>
        <v>0</v>
      </c>
      <c r="AX54" s="88"/>
      <c r="AY54" s="105"/>
      <c r="AZ54" s="88"/>
      <c r="BA54" s="105">
        <f t="shared" si="164"/>
        <v>0</v>
      </c>
      <c r="BB54" s="148">
        <v>14</v>
      </c>
      <c r="BC54" s="105">
        <f t="shared" si="165"/>
        <v>2370373.40475936</v>
      </c>
      <c r="BD54" s="145"/>
      <c r="BE54" s="105">
        <f t="shared" si="166"/>
        <v>0</v>
      </c>
      <c r="BF54" s="66"/>
      <c r="BG54" s="105">
        <f t="shared" si="167"/>
        <v>0</v>
      </c>
      <c r="BH54" s="88"/>
      <c r="BI54" s="105">
        <f t="shared" si="168"/>
        <v>0</v>
      </c>
      <c r="BJ54" s="88"/>
      <c r="BK54" s="105">
        <f t="shared" si="169"/>
        <v>0</v>
      </c>
      <c r="BL54" s="90"/>
      <c r="BM54" s="105"/>
      <c r="BN54" s="88"/>
      <c r="BO54" s="105">
        <f t="shared" si="170"/>
        <v>0</v>
      </c>
      <c r="BP54" s="88"/>
      <c r="BQ54" s="105"/>
      <c r="BR54" s="66"/>
      <c r="BS54" s="105">
        <f t="shared" si="171"/>
        <v>0</v>
      </c>
      <c r="BT54" s="88"/>
      <c r="BU54" s="105">
        <f t="shared" si="172"/>
        <v>0</v>
      </c>
      <c r="BV54" s="88"/>
      <c r="BW54" s="105">
        <f t="shared" si="173"/>
        <v>0</v>
      </c>
      <c r="BX54" s="88"/>
      <c r="BY54" s="105">
        <f t="shared" si="174"/>
        <v>0</v>
      </c>
      <c r="BZ54" s="66"/>
      <c r="CA54" s="105">
        <f t="shared" si="175"/>
        <v>0</v>
      </c>
      <c r="CB54" s="88"/>
      <c r="CC54" s="105">
        <f t="shared" si="176"/>
        <v>0</v>
      </c>
      <c r="CD54" s="88"/>
      <c r="CE54" s="105">
        <f t="shared" si="177"/>
        <v>0</v>
      </c>
      <c r="CF54" s="66"/>
      <c r="CG54" s="66"/>
      <c r="CH54" s="66"/>
      <c r="CI54" s="66"/>
      <c r="CJ54" s="92"/>
      <c r="CK54" s="92"/>
      <c r="CL54" s="93">
        <f t="shared" si="178"/>
        <v>14</v>
      </c>
      <c r="CM54" s="93">
        <f t="shared" si="178"/>
        <v>2370373.40475936</v>
      </c>
      <c r="CN54" s="66"/>
      <c r="CO54" s="67"/>
      <c r="CP54" s="94"/>
      <c r="CQ54" s="94"/>
    </row>
    <row r="55" spans="1:95" s="3" customFormat="1" ht="30" customHeight="1" x14ac:dyDescent="0.25">
      <c r="A55" s="122"/>
      <c r="B55" s="122">
        <v>34</v>
      </c>
      <c r="C55" s="151" t="s">
        <v>153</v>
      </c>
      <c r="D55" s="238" t="s">
        <v>154</v>
      </c>
      <c r="E55" s="80">
        <v>17622</v>
      </c>
      <c r="F55" s="151">
        <v>13.1</v>
      </c>
      <c r="G55" s="234">
        <v>3.0000000000000001E-3</v>
      </c>
      <c r="H55" s="83">
        <v>1</v>
      </c>
      <c r="I55" s="83"/>
      <c r="J55" s="147">
        <v>1.4</v>
      </c>
      <c r="K55" s="137">
        <v>1.68</v>
      </c>
      <c r="L55" s="137">
        <v>2.23</v>
      </c>
      <c r="M55" s="138">
        <v>2.57</v>
      </c>
      <c r="N55" s="87"/>
      <c r="O55" s="105">
        <f t="shared" si="148"/>
        <v>0</v>
      </c>
      <c r="P55" s="88"/>
      <c r="Q55" s="105">
        <f t="shared" si="149"/>
        <v>0</v>
      </c>
      <c r="R55" s="66"/>
      <c r="S55" s="105">
        <f t="shared" si="150"/>
        <v>0</v>
      </c>
      <c r="T55" s="88"/>
      <c r="U55" s="105">
        <f t="shared" si="151"/>
        <v>0</v>
      </c>
      <c r="V55" s="88"/>
      <c r="W55" s="105">
        <f t="shared" si="152"/>
        <v>0</v>
      </c>
      <c r="X55" s="88"/>
      <c r="Y55" s="105">
        <f t="shared" si="153"/>
        <v>0</v>
      </c>
      <c r="Z55" s="66"/>
      <c r="AA55" s="66"/>
      <c r="AB55" s="66"/>
      <c r="AC55" s="105">
        <f t="shared" si="154"/>
        <v>0</v>
      </c>
      <c r="AD55" s="87"/>
      <c r="AE55" s="105">
        <f t="shared" si="155"/>
        <v>0</v>
      </c>
      <c r="AF55" s="66"/>
      <c r="AG55" s="105">
        <f t="shared" si="156"/>
        <v>0</v>
      </c>
      <c r="AH55" s="66"/>
      <c r="AI55" s="105">
        <f t="shared" si="157"/>
        <v>0</v>
      </c>
      <c r="AJ55" s="88"/>
      <c r="AK55" s="105">
        <f t="shared" si="158"/>
        <v>0</v>
      </c>
      <c r="AL55" s="88"/>
      <c r="AM55" s="66"/>
      <c r="AN55" s="88"/>
      <c r="AO55" s="105">
        <f t="shared" si="159"/>
        <v>0</v>
      </c>
      <c r="AP55" s="88"/>
      <c r="AQ55" s="105">
        <f t="shared" si="160"/>
        <v>0</v>
      </c>
      <c r="AR55" s="66"/>
      <c r="AS55" s="105">
        <f t="shared" si="161"/>
        <v>0</v>
      </c>
      <c r="AT55" s="88"/>
      <c r="AU55" s="105">
        <f t="shared" si="162"/>
        <v>0</v>
      </c>
      <c r="AV55" s="88"/>
      <c r="AW55" s="105">
        <f t="shared" si="163"/>
        <v>0</v>
      </c>
      <c r="AX55" s="88"/>
      <c r="AY55" s="105"/>
      <c r="AZ55" s="88"/>
      <c r="BA55" s="105">
        <f t="shared" si="164"/>
        <v>0</v>
      </c>
      <c r="BB55" s="89"/>
      <c r="BC55" s="105">
        <f t="shared" si="165"/>
        <v>0</v>
      </c>
      <c r="BD55" s="145"/>
      <c r="BE55" s="105">
        <f t="shared" si="166"/>
        <v>0</v>
      </c>
      <c r="BF55" s="66"/>
      <c r="BG55" s="105">
        <f t="shared" si="167"/>
        <v>0</v>
      </c>
      <c r="BH55" s="88"/>
      <c r="BI55" s="105">
        <f t="shared" si="168"/>
        <v>0</v>
      </c>
      <c r="BJ55" s="88"/>
      <c r="BK55" s="105">
        <f t="shared" si="169"/>
        <v>0</v>
      </c>
      <c r="BL55" s="90"/>
      <c r="BM55" s="105"/>
      <c r="BN55" s="88"/>
      <c r="BO55" s="105">
        <f t="shared" si="170"/>
        <v>0</v>
      </c>
      <c r="BP55" s="88"/>
      <c r="BQ55" s="105"/>
      <c r="BR55" s="66"/>
      <c r="BS55" s="105">
        <f t="shared" si="171"/>
        <v>0</v>
      </c>
      <c r="BT55" s="88"/>
      <c r="BU55" s="105">
        <f t="shared" si="172"/>
        <v>0</v>
      </c>
      <c r="BV55" s="88"/>
      <c r="BW55" s="105">
        <f t="shared" si="173"/>
        <v>0</v>
      </c>
      <c r="BX55" s="88"/>
      <c r="BY55" s="105">
        <f t="shared" si="174"/>
        <v>0</v>
      </c>
      <c r="BZ55" s="66"/>
      <c r="CA55" s="105">
        <f t="shared" si="175"/>
        <v>0</v>
      </c>
      <c r="CB55" s="88"/>
      <c r="CC55" s="105">
        <f t="shared" si="176"/>
        <v>0</v>
      </c>
      <c r="CD55" s="88"/>
      <c r="CE55" s="105">
        <f t="shared" si="177"/>
        <v>0</v>
      </c>
      <c r="CF55" s="66"/>
      <c r="CG55" s="66"/>
      <c r="CH55" s="66"/>
      <c r="CI55" s="66"/>
      <c r="CJ55" s="92"/>
      <c r="CK55" s="92"/>
      <c r="CL55" s="93">
        <f t="shared" si="178"/>
        <v>0</v>
      </c>
      <c r="CM55" s="93">
        <f t="shared" si="178"/>
        <v>0</v>
      </c>
      <c r="CN55" s="66"/>
      <c r="CO55" s="67"/>
      <c r="CP55" s="94"/>
      <c r="CQ55" s="94"/>
    </row>
    <row r="56" spans="1:95" s="3" customFormat="1" ht="22.5" customHeight="1" x14ac:dyDescent="0.25">
      <c r="A56" s="122"/>
      <c r="B56" s="122">
        <v>35</v>
      </c>
      <c r="C56" s="123" t="s">
        <v>155</v>
      </c>
      <c r="D56" s="100" t="s">
        <v>156</v>
      </c>
      <c r="E56" s="80">
        <v>17622</v>
      </c>
      <c r="F56" s="81">
        <v>0.97</v>
      </c>
      <c r="G56" s="82"/>
      <c r="H56" s="83">
        <v>1</v>
      </c>
      <c r="I56" s="84"/>
      <c r="J56" s="85">
        <v>1.4</v>
      </c>
      <c r="K56" s="85">
        <v>1.68</v>
      </c>
      <c r="L56" s="85">
        <v>2.23</v>
      </c>
      <c r="M56" s="86">
        <v>2.57</v>
      </c>
      <c r="N56" s="87">
        <v>0</v>
      </c>
      <c r="O56" s="66">
        <f t="shared" ref="O56:O60" si="180">SUM(N56*$E56*$F56*$H56*$J56*$O$9)</f>
        <v>0</v>
      </c>
      <c r="P56" s="88"/>
      <c r="Q56" s="66">
        <f>SUM(P56*$E56*$F56*$H56*$J56*$Q$9)</f>
        <v>0</v>
      </c>
      <c r="R56" s="66"/>
      <c r="S56" s="66">
        <f>SUM(R56*$E56*$F56*$H56*$J56*$S$9)</f>
        <v>0</v>
      </c>
      <c r="T56" s="88"/>
      <c r="U56" s="66">
        <f>SUM(T56*$E56*$F56*$H56*$J56*$U$9)</f>
        <v>0</v>
      </c>
      <c r="V56" s="88"/>
      <c r="W56" s="66">
        <f>SUM(V56*$E56*$F56*$H56*$J56*$W$9)</f>
        <v>0</v>
      </c>
      <c r="X56" s="88"/>
      <c r="Y56" s="66"/>
      <c r="Z56" s="66"/>
      <c r="AA56" s="66">
        <f>SUM(Z56*$E56*$F56*$H56*$J56*$AA$9)</f>
        <v>0</v>
      </c>
      <c r="AB56" s="66">
        <v>8</v>
      </c>
      <c r="AC56" s="66">
        <f>SUM(AB56*$E56*$F56*$H56*$J56*$AC$9)</f>
        <v>191445.408</v>
      </c>
      <c r="AD56" s="66">
        <v>0</v>
      </c>
      <c r="AE56" s="66">
        <f>SUM(AD56*$E56*$F56*$H56*$K56*$AE$9)</f>
        <v>0</v>
      </c>
      <c r="AF56" s="66"/>
      <c r="AG56" s="66">
        <f>SUM(AF56*$E56*$F56*$H56*$K56*$AG$9)</f>
        <v>0</v>
      </c>
      <c r="AH56" s="66"/>
      <c r="AI56" s="66">
        <f>SUM(AH56*$E56*$F56*$H56*$J56*$AI$9)</f>
        <v>0</v>
      </c>
      <c r="AJ56" s="88"/>
      <c r="AK56" s="66">
        <f>SUM(AJ56*$E56*$F56*$H56*$J56*$AK$9)</f>
        <v>0</v>
      </c>
      <c r="AL56" s="88"/>
      <c r="AM56" s="66"/>
      <c r="AN56" s="88"/>
      <c r="AO56" s="66">
        <f>SUM(AN56*$E56*$F56*$H56*$J56*$AO$9)</f>
        <v>0</v>
      </c>
      <c r="AP56" s="88"/>
      <c r="AQ56" s="66">
        <f>SUM(AP56*$E56*$F56*$H56*$J56*$AQ$9)</f>
        <v>0</v>
      </c>
      <c r="AR56" s="66"/>
      <c r="AS56" s="66">
        <f>SUM(AR56*$E56*$F56*$H56*$J56*$AS$9)</f>
        <v>0</v>
      </c>
      <c r="AT56" s="88"/>
      <c r="AU56" s="66">
        <f>SUM(AT56*$E56*$F56*$H56*$J56*$AU$9)</f>
        <v>0</v>
      </c>
      <c r="AV56" s="88"/>
      <c r="AW56" s="66">
        <f>SUM(AV56*$E56*$F56*$H56*$J56*$AW$9)</f>
        <v>0</v>
      </c>
      <c r="AX56" s="88"/>
      <c r="AY56" s="66">
        <f>SUM(AX56*$E56*$F56*$H56*$J56*$AY$9)</f>
        <v>0</v>
      </c>
      <c r="AZ56" s="66">
        <v>7</v>
      </c>
      <c r="BA56" s="66">
        <f>SUM(AZ56*$E56*$F56*$H56*$J56*$BA$9)</f>
        <v>167514.73199999999</v>
      </c>
      <c r="BB56" s="89">
        <v>2</v>
      </c>
      <c r="BC56" s="66">
        <f>SUM(BB56*$E56*$F56*$H56*$K56*$BC$9)</f>
        <v>57433.6224</v>
      </c>
      <c r="BD56" s="139"/>
      <c r="BE56" s="66">
        <f>SUM(BD56*$E56*$F56*$H56*$K56*$BE$9)</f>
        <v>0</v>
      </c>
      <c r="BF56" s="66"/>
      <c r="BG56" s="66">
        <f>SUM(BF56*$E56*$F56*$H56*$K56*$BG$9)</f>
        <v>0</v>
      </c>
      <c r="BH56" s="66"/>
      <c r="BI56" s="66">
        <f>SUM(BH56*$E56*$F56*$H56*$K56*$BI$9)</f>
        <v>0</v>
      </c>
      <c r="BJ56" s="66"/>
      <c r="BK56" s="66">
        <f>SUM(BJ56*$E56*$F56*$H56*$K56*$BK$9)</f>
        <v>0</v>
      </c>
      <c r="BL56" s="90"/>
      <c r="BM56" s="66"/>
      <c r="BN56" s="88"/>
      <c r="BO56" s="66">
        <f>SUM(BN56*$E56*$F56*$H56*$K56*$BO$9)</f>
        <v>0</v>
      </c>
      <c r="BP56" s="88"/>
      <c r="BQ56" s="66">
        <f>SUM(BP56*$E56*$F56*$H56*$K56*$BQ$9)</f>
        <v>0</v>
      </c>
      <c r="BR56" s="66">
        <v>3</v>
      </c>
      <c r="BS56" s="66">
        <f>SUM(BR56*$E56*$F56*$H56*$K56*$BS$9)</f>
        <v>86150.433599999989</v>
      </c>
      <c r="BT56" s="88"/>
      <c r="BU56" s="66">
        <f>SUM(BT56*$E56*$F56*$H56*$K56*$BU$9)</f>
        <v>0</v>
      </c>
      <c r="BV56" s="88"/>
      <c r="BW56" s="66">
        <f>SUM(BV56*$E56*$F56*$H56*$K56*$BW$9)</f>
        <v>0</v>
      </c>
      <c r="BX56" s="66"/>
      <c r="BY56" s="66">
        <f>(BX56*$E56*$F56*$H56*$K56*BY$9)</f>
        <v>0</v>
      </c>
      <c r="BZ56" s="66"/>
      <c r="CA56" s="66">
        <f t="shared" ref="CA56:CA60" si="181">(BZ56*$E56*$F56*$H56*$K56*CA$9)</f>
        <v>0</v>
      </c>
      <c r="CB56" s="131"/>
      <c r="CC56" s="66">
        <f t="shared" ref="CC56:CC60" si="182">(CB56*$E56*$F56*$H56*$L56*CC$9)</f>
        <v>0</v>
      </c>
      <c r="CD56" s="66">
        <v>2</v>
      </c>
      <c r="CE56" s="66">
        <f t="shared" ref="CE56:CE60" si="183">(CD56*$E56*$F56*$H56*$M56*CE$9)</f>
        <v>87859.767599999992</v>
      </c>
      <c r="CF56" s="66"/>
      <c r="CG56" s="66">
        <f t="shared" ref="CG56:CG60" si="184">(CF56*$E56*$F56*$H56*$K56*CG$9)</f>
        <v>0</v>
      </c>
      <c r="CH56" s="66"/>
      <c r="CI56" s="66">
        <f t="shared" ref="CI56:CI60" si="185">(CH56*$E56*$F56*$H56*$J56*CI$9)</f>
        <v>0</v>
      </c>
      <c r="CJ56" s="92"/>
      <c r="CK56" s="92"/>
      <c r="CL56" s="93">
        <f t="shared" si="178"/>
        <v>22</v>
      </c>
      <c r="CM56" s="93">
        <f t="shared" si="178"/>
        <v>590403.96360000002</v>
      </c>
      <c r="CN56" s="66">
        <f>[3]ДС!EP57</f>
        <v>332</v>
      </c>
      <c r="CO56" s="67">
        <f>[3]ДС!EQ57</f>
        <v>8071133.2811999992</v>
      </c>
      <c r="CP56" s="94">
        <f t="shared" ref="CP56:CQ62" si="186">CL56+CN56</f>
        <v>354</v>
      </c>
      <c r="CQ56" s="94">
        <f t="shared" si="186"/>
        <v>8661537.2447999995</v>
      </c>
    </row>
    <row r="57" spans="1:95" s="3" customFormat="1" ht="30" customHeight="1" x14ac:dyDescent="0.25">
      <c r="A57" s="122"/>
      <c r="B57" s="122">
        <v>36</v>
      </c>
      <c r="C57" s="123" t="s">
        <v>157</v>
      </c>
      <c r="D57" s="100" t="s">
        <v>158</v>
      </c>
      <c r="E57" s="80">
        <v>17622</v>
      </c>
      <c r="F57" s="81">
        <v>1.1599999999999999</v>
      </c>
      <c r="G57" s="82"/>
      <c r="H57" s="83">
        <v>1</v>
      </c>
      <c r="I57" s="84"/>
      <c r="J57" s="85">
        <v>1.4</v>
      </c>
      <c r="K57" s="85">
        <v>1.68</v>
      </c>
      <c r="L57" s="85">
        <v>2.23</v>
      </c>
      <c r="M57" s="86">
        <v>2.57</v>
      </c>
      <c r="N57" s="87">
        <v>0</v>
      </c>
      <c r="O57" s="66">
        <f t="shared" si="180"/>
        <v>0</v>
      </c>
      <c r="P57" s="88">
        <v>0</v>
      </c>
      <c r="Q57" s="66">
        <f>SUM(P57*$E57*$F57*$H57*$J57*$Q$9)</f>
        <v>0</v>
      </c>
      <c r="R57" s="66">
        <v>0</v>
      </c>
      <c r="S57" s="66">
        <f>SUM(R57*$E57*$F57*$H57*$J57*$S$9)</f>
        <v>0</v>
      </c>
      <c r="T57" s="88">
        <v>0</v>
      </c>
      <c r="U57" s="66">
        <f>SUM(T57*$E57*$F57*$H57*$J57*$U$9)</f>
        <v>0</v>
      </c>
      <c r="V57" s="88">
        <v>0</v>
      </c>
      <c r="W57" s="66">
        <f>SUM(V57*$E57*$F57*$H57*$J57*$W$9)</f>
        <v>0</v>
      </c>
      <c r="X57" s="91"/>
      <c r="Y57" s="66"/>
      <c r="Z57" s="66"/>
      <c r="AA57" s="66">
        <f>SUM(Z57*$E57*$F57*$H57*$J57*$AA$9)</f>
        <v>0</v>
      </c>
      <c r="AB57" s="66">
        <v>0</v>
      </c>
      <c r="AC57" s="66">
        <f>SUM(AB57*$E57*$F57*$H57*$J57*$AC$9)</f>
        <v>0</v>
      </c>
      <c r="AD57" s="66">
        <v>0</v>
      </c>
      <c r="AE57" s="66">
        <f>SUM(AD57*$E57*$F57*$H57*$K57*$AE$9)</f>
        <v>0</v>
      </c>
      <c r="AF57" s="131">
        <v>3</v>
      </c>
      <c r="AG57" s="66">
        <f>SUM(AF57*$E57*$F57*$H57*$K57*$AG$9)</f>
        <v>103025.26079999999</v>
      </c>
      <c r="AH57" s="66"/>
      <c r="AI57" s="66">
        <f>SUM(AH57*$E57*$F57*$H57*$J57*$AI$9)</f>
        <v>0</v>
      </c>
      <c r="AJ57" s="88">
        <v>0</v>
      </c>
      <c r="AK57" s="66">
        <f>SUM(AJ57*$E57*$F57*$H57*$J57*$AK$9)</f>
        <v>0</v>
      </c>
      <c r="AL57" s="88"/>
      <c r="AM57" s="66"/>
      <c r="AN57" s="88"/>
      <c r="AO57" s="66">
        <f>SUM(AN57*$E57*$F57*$H57*$J57*$AO$9)</f>
        <v>0</v>
      </c>
      <c r="AP57" s="88"/>
      <c r="AQ57" s="66">
        <f>SUM(AP57*$E57*$F57*$H57*$J57*$AQ$9)</f>
        <v>0</v>
      </c>
      <c r="AR57" s="66">
        <v>0</v>
      </c>
      <c r="AS57" s="66">
        <f>SUM(AR57*$E57*$F57*$H57*$J57*$AS$9)</f>
        <v>0</v>
      </c>
      <c r="AT57" s="88">
        <v>0</v>
      </c>
      <c r="AU57" s="66">
        <f>SUM(AT57*$E57*$F57*$H57*$J57*$AU$9)</f>
        <v>0</v>
      </c>
      <c r="AV57" s="88">
        <v>0</v>
      </c>
      <c r="AW57" s="66">
        <f>SUM(AV57*$E57*$F57*$H57*$J57*$AW$9)</f>
        <v>0</v>
      </c>
      <c r="AX57" s="88">
        <v>0</v>
      </c>
      <c r="AY57" s="66">
        <f>SUM(AX57*$E57*$F57*$H57*$J57*$AY$9)</f>
        <v>0</v>
      </c>
      <c r="AZ57" s="66">
        <v>0</v>
      </c>
      <c r="BA57" s="66">
        <f>SUM(AZ57*$E57*$F57*$H57*$J57*$BA$9)</f>
        <v>0</v>
      </c>
      <c r="BB57" s="89">
        <v>0</v>
      </c>
      <c r="BC57" s="66">
        <f>SUM(BB57*$E57*$F57*$H57*$K57*$BC$9)</f>
        <v>0</v>
      </c>
      <c r="BD57" s="139">
        <v>0</v>
      </c>
      <c r="BE57" s="66">
        <f>SUM(BD57*$E57*$F57*$H57*$K57*$BE$9)</f>
        <v>0</v>
      </c>
      <c r="BF57" s="66">
        <v>0</v>
      </c>
      <c r="BG57" s="66">
        <f>SUM(BF57*$E57*$F57*$H57*$K57*$BG$9)</f>
        <v>0</v>
      </c>
      <c r="BH57" s="66">
        <v>0</v>
      </c>
      <c r="BI57" s="66">
        <f>SUM(BH57*$E57*$F57*$H57*$K57*$BI$9)</f>
        <v>0</v>
      </c>
      <c r="BJ57" s="66"/>
      <c r="BK57" s="66">
        <f>SUM(BJ57*$E57*$F57*$H57*$K57*$BK$9)</f>
        <v>0</v>
      </c>
      <c r="BL57" s="90">
        <v>0</v>
      </c>
      <c r="BM57" s="66"/>
      <c r="BN57" s="88">
        <v>0</v>
      </c>
      <c r="BO57" s="66">
        <f>SUM(BN57*$E57*$F57*$H57*$K57*$BO$9)</f>
        <v>0</v>
      </c>
      <c r="BP57" s="88"/>
      <c r="BQ57" s="66">
        <f>SUM(BP57*$E57*$F57*$H57*$K57*$BQ$9)</f>
        <v>0</v>
      </c>
      <c r="BR57" s="66">
        <v>0</v>
      </c>
      <c r="BS57" s="66">
        <f>SUM(BR57*$E57*$F57*$H57*$K57*$BS$9)</f>
        <v>0</v>
      </c>
      <c r="BT57" s="88">
        <v>0</v>
      </c>
      <c r="BU57" s="66">
        <f>SUM(BT57*$E57*$F57*$H57*$K57*$BU$9)</f>
        <v>0</v>
      </c>
      <c r="BV57" s="88"/>
      <c r="BW57" s="66">
        <f>SUM(BV57*$E57*$F57*$H57*$K57*$BW$9)</f>
        <v>0</v>
      </c>
      <c r="BX57" s="66"/>
      <c r="BY57" s="66">
        <f>(BX57*$E57*$F57*$H57*$K57*BY$9)</f>
        <v>0</v>
      </c>
      <c r="BZ57" s="66">
        <v>2</v>
      </c>
      <c r="CA57" s="66">
        <f t="shared" si="181"/>
        <v>68683.507199999993</v>
      </c>
      <c r="CB57" s="66">
        <v>50</v>
      </c>
      <c r="CC57" s="66">
        <f t="shared" si="182"/>
        <v>2279229.4799999995</v>
      </c>
      <c r="CD57" s="88">
        <v>0</v>
      </c>
      <c r="CE57" s="66">
        <f t="shared" si="183"/>
        <v>0</v>
      </c>
      <c r="CF57" s="66"/>
      <c r="CG57" s="66">
        <f t="shared" si="184"/>
        <v>0</v>
      </c>
      <c r="CH57" s="66"/>
      <c r="CI57" s="66">
        <f t="shared" si="185"/>
        <v>0</v>
      </c>
      <c r="CJ57" s="92"/>
      <c r="CK57" s="92"/>
      <c r="CL57" s="93">
        <f t="shared" si="178"/>
        <v>55</v>
      </c>
      <c r="CM57" s="93">
        <f t="shared" si="178"/>
        <v>2450938.2479999997</v>
      </c>
      <c r="CN57" s="66">
        <f>[3]ДС!EP58</f>
        <v>14</v>
      </c>
      <c r="CO57" s="67">
        <f>[3]ДС!EQ58</f>
        <v>463613.67359999998</v>
      </c>
      <c r="CP57" s="94">
        <f t="shared" si="186"/>
        <v>69</v>
      </c>
      <c r="CQ57" s="94">
        <f t="shared" si="186"/>
        <v>2914551.9215999995</v>
      </c>
    </row>
    <row r="58" spans="1:95" s="3" customFormat="1" ht="18.75" customHeight="1" x14ac:dyDescent="0.25">
      <c r="A58" s="122"/>
      <c r="B58" s="122">
        <v>37</v>
      </c>
      <c r="C58" s="123" t="s">
        <v>159</v>
      </c>
      <c r="D58" s="100" t="s">
        <v>160</v>
      </c>
      <c r="E58" s="80">
        <v>17622</v>
      </c>
      <c r="F58" s="81">
        <v>0.97</v>
      </c>
      <c r="G58" s="82"/>
      <c r="H58" s="83">
        <v>1</v>
      </c>
      <c r="I58" s="84"/>
      <c r="J58" s="85">
        <v>1.4</v>
      </c>
      <c r="K58" s="85">
        <v>1.68</v>
      </c>
      <c r="L58" s="85">
        <v>2.23</v>
      </c>
      <c r="M58" s="86">
        <v>2.57</v>
      </c>
      <c r="N58" s="87">
        <v>0</v>
      </c>
      <c r="O58" s="66">
        <f t="shared" si="180"/>
        <v>0</v>
      </c>
      <c r="P58" s="88"/>
      <c r="Q58" s="66">
        <f>SUM(P58*$E58*$F58*$H58*$J58*$Q$9)</f>
        <v>0</v>
      </c>
      <c r="R58" s="66"/>
      <c r="S58" s="66">
        <f>SUM(R58*$E58*$F58*$H58*$J58*$S$9)</f>
        <v>0</v>
      </c>
      <c r="T58" s="88"/>
      <c r="U58" s="66">
        <f>SUM(T58*$E58*$F58*$H58*$J58*$U$9)</f>
        <v>0</v>
      </c>
      <c r="V58" s="88"/>
      <c r="W58" s="66">
        <f>SUM(V58*$E58*$F58*$H58*$J58*$W$9)</f>
        <v>0</v>
      </c>
      <c r="X58" s="91"/>
      <c r="Y58" s="66"/>
      <c r="Z58" s="66"/>
      <c r="AA58" s="66">
        <f>SUM(Z58*$E58*$F58*$H58*$J58*$AA$9)</f>
        <v>0</v>
      </c>
      <c r="AB58" s="66">
        <v>0</v>
      </c>
      <c r="AC58" s="66">
        <f>SUM(AB58*$E58*$F58*$H58*$J58*$AC$9)</f>
        <v>0</v>
      </c>
      <c r="AD58" s="66">
        <v>0</v>
      </c>
      <c r="AE58" s="66">
        <f>SUM(AD58*$E58*$F58*$H58*$K58*$AE$9)</f>
        <v>0</v>
      </c>
      <c r="AF58" s="66"/>
      <c r="AG58" s="66">
        <f>SUM(AF58*$E58*$F58*$H58*$K58*$AG$9)</f>
        <v>0</v>
      </c>
      <c r="AH58" s="66"/>
      <c r="AI58" s="66">
        <f>SUM(AH58*$E58*$F58*$H58*$J58*$AI$9)</f>
        <v>0</v>
      </c>
      <c r="AJ58" s="88"/>
      <c r="AK58" s="66">
        <f>SUM(AJ58*$E58*$F58*$H58*$J58*$AK$9)</f>
        <v>0</v>
      </c>
      <c r="AL58" s="88"/>
      <c r="AM58" s="66"/>
      <c r="AN58" s="88"/>
      <c r="AO58" s="66">
        <f>SUM(AN58*$E58*$F58*$H58*$J58*$AO$9)</f>
        <v>0</v>
      </c>
      <c r="AP58" s="88"/>
      <c r="AQ58" s="66">
        <f>SUM(AP58*$E58*$F58*$H58*$J58*$AQ$9)</f>
        <v>0</v>
      </c>
      <c r="AR58" s="66"/>
      <c r="AS58" s="66">
        <f>SUM(AR58*$E58*$F58*$H58*$J58*$AS$9)</f>
        <v>0</v>
      </c>
      <c r="AT58" s="88"/>
      <c r="AU58" s="66">
        <f>SUM(AT58*$E58*$F58*$H58*$J58*$AU$9)</f>
        <v>0</v>
      </c>
      <c r="AV58" s="88"/>
      <c r="AW58" s="66">
        <f>SUM(AV58*$E58*$F58*$H58*$J58*$AW$9)</f>
        <v>0</v>
      </c>
      <c r="AX58" s="88"/>
      <c r="AY58" s="66">
        <f>SUM(AX58*$E58*$F58*$H58*$J58*$AY$9)</f>
        <v>0</v>
      </c>
      <c r="AZ58" s="66">
        <v>0</v>
      </c>
      <c r="BA58" s="66">
        <f>SUM(AZ58*$E58*$F58*$H58*$J58*$BA$9)</f>
        <v>0</v>
      </c>
      <c r="BB58" s="89">
        <v>0</v>
      </c>
      <c r="BC58" s="66">
        <f>SUM(BB58*$E58*$F58*$H58*$K58*$BC$9)</f>
        <v>0</v>
      </c>
      <c r="BD58" s="139"/>
      <c r="BE58" s="66">
        <f>SUM(BD58*$E58*$F58*$H58*$K58*$BE$9)</f>
        <v>0</v>
      </c>
      <c r="BF58" s="66"/>
      <c r="BG58" s="66">
        <f>SUM(BF58*$E58*$F58*$H58*$K58*$BG$9)</f>
        <v>0</v>
      </c>
      <c r="BH58" s="66"/>
      <c r="BI58" s="66">
        <f>SUM(BH58*$E58*$F58*$H58*$K58*$BI$9)</f>
        <v>0</v>
      </c>
      <c r="BJ58" s="66"/>
      <c r="BK58" s="66">
        <f>SUM(BJ58*$E58*$F58*$H58*$K58*$BK$9)</f>
        <v>0</v>
      </c>
      <c r="BL58" s="90">
        <v>0</v>
      </c>
      <c r="BM58" s="66"/>
      <c r="BN58" s="88"/>
      <c r="BO58" s="66">
        <f>SUM(BN58*$E58*$F58*$H58*$K58*$BO$9)</f>
        <v>0</v>
      </c>
      <c r="BP58" s="88"/>
      <c r="BQ58" s="66">
        <f>SUM(BP58*$E58*$F58*$H58*$K58*$BQ$9)</f>
        <v>0</v>
      </c>
      <c r="BR58" s="66">
        <v>0</v>
      </c>
      <c r="BS58" s="66">
        <f>SUM(BR58*$E58*$F58*$H58*$K58*$BS$9)</f>
        <v>0</v>
      </c>
      <c r="BT58" s="88"/>
      <c r="BU58" s="66">
        <f>SUM(BT58*$E58*$F58*$H58*$K58*$BU$9)</f>
        <v>0</v>
      </c>
      <c r="BV58" s="88"/>
      <c r="BW58" s="66">
        <f>SUM(BV58*$E58*$F58*$H58*$K58*$BW$9)</f>
        <v>0</v>
      </c>
      <c r="BX58" s="66"/>
      <c r="BY58" s="66">
        <f>(BX58*$E58*$F58*$H58*$K58*BY$9)</f>
        <v>0</v>
      </c>
      <c r="BZ58" s="66">
        <v>3</v>
      </c>
      <c r="CA58" s="66">
        <f t="shared" si="181"/>
        <v>86150.433599999989</v>
      </c>
      <c r="CB58" s="66"/>
      <c r="CC58" s="66">
        <f t="shared" si="182"/>
        <v>0</v>
      </c>
      <c r="CD58" s="88"/>
      <c r="CE58" s="66">
        <f t="shared" si="183"/>
        <v>0</v>
      </c>
      <c r="CF58" s="66"/>
      <c r="CG58" s="66">
        <f t="shared" si="184"/>
        <v>0</v>
      </c>
      <c r="CH58" s="66"/>
      <c r="CI58" s="66">
        <f t="shared" si="185"/>
        <v>0</v>
      </c>
      <c r="CJ58" s="92"/>
      <c r="CK58" s="92"/>
      <c r="CL58" s="93">
        <f t="shared" si="178"/>
        <v>3</v>
      </c>
      <c r="CM58" s="93">
        <f t="shared" si="178"/>
        <v>86150.433599999989</v>
      </c>
      <c r="CN58" s="66">
        <f>[3]ДС!EP59</f>
        <v>115</v>
      </c>
      <c r="CO58" s="67">
        <f>[3]ДС!EQ59</f>
        <v>2785530.6864</v>
      </c>
      <c r="CP58" s="94">
        <f t="shared" si="186"/>
        <v>118</v>
      </c>
      <c r="CQ58" s="94">
        <f t="shared" si="186"/>
        <v>2871681.12</v>
      </c>
    </row>
    <row r="59" spans="1:95" s="3" customFormat="1" ht="30" customHeight="1" x14ac:dyDescent="0.25">
      <c r="A59" s="122"/>
      <c r="B59" s="122">
        <v>38</v>
      </c>
      <c r="C59" s="123" t="s">
        <v>161</v>
      </c>
      <c r="D59" s="79" t="s">
        <v>162</v>
      </c>
      <c r="E59" s="80">
        <v>17622</v>
      </c>
      <c r="F59" s="81">
        <v>0.52</v>
      </c>
      <c r="G59" s="82"/>
      <c r="H59" s="149">
        <v>0.95</v>
      </c>
      <c r="I59" s="149"/>
      <c r="J59" s="85">
        <v>1.4</v>
      </c>
      <c r="K59" s="85">
        <v>1.68</v>
      </c>
      <c r="L59" s="85">
        <v>2.23</v>
      </c>
      <c r="M59" s="86">
        <v>2.57</v>
      </c>
      <c r="N59" s="87">
        <v>2</v>
      </c>
      <c r="O59" s="66">
        <f t="shared" si="180"/>
        <v>24374.750399999997</v>
      </c>
      <c r="P59" s="88">
        <v>0</v>
      </c>
      <c r="Q59" s="66">
        <f>SUM(P59*$E59*$F59*$H59*$J59*$Q$9)</f>
        <v>0</v>
      </c>
      <c r="R59" s="66">
        <v>0</v>
      </c>
      <c r="S59" s="66">
        <f>SUM(R59*$E59*$F59*$H59*$J59*$S$9)</f>
        <v>0</v>
      </c>
      <c r="T59" s="88">
        <v>0</v>
      </c>
      <c r="U59" s="66">
        <f>SUM(T59*$E59*$F59*$H59*$J59*$U$9)</f>
        <v>0</v>
      </c>
      <c r="V59" s="88">
        <v>0</v>
      </c>
      <c r="W59" s="66">
        <f>SUM(V59*$E59*$F59*$H59*$J59*$W$9)</f>
        <v>0</v>
      </c>
      <c r="X59" s="88"/>
      <c r="Y59" s="66"/>
      <c r="Z59" s="66">
        <v>0</v>
      </c>
      <c r="AA59" s="66">
        <f>SUM(Z59*$E59*$F59*$H59*$J59*$AA$9)</f>
        <v>0</v>
      </c>
      <c r="AB59" s="66">
        <v>0</v>
      </c>
      <c r="AC59" s="66">
        <f>SUM(AB59*$E59*$F59*$H59*$J59*$AC$9)</f>
        <v>0</v>
      </c>
      <c r="AD59" s="66">
        <v>0</v>
      </c>
      <c r="AE59" s="66">
        <f>SUM(AD59*$E59*$F59*$H59*$K59*$AE$9)</f>
        <v>0</v>
      </c>
      <c r="AF59" s="131">
        <v>45</v>
      </c>
      <c r="AG59" s="66">
        <f>SUM(AF59*$E59*$F59*$H59*$K59*$AG$9)</f>
        <v>658118.26079999993</v>
      </c>
      <c r="AH59" s="66"/>
      <c r="AI59" s="66">
        <f>SUM(AH59*$E59*$F59*$H59*$J59*$AI$9)</f>
        <v>0</v>
      </c>
      <c r="AJ59" s="88"/>
      <c r="AK59" s="66">
        <f>SUM(AJ59*$E59*$F59*$H59*$J59*$AK$9)</f>
        <v>0</v>
      </c>
      <c r="AL59" s="88"/>
      <c r="AM59" s="66"/>
      <c r="AN59" s="88"/>
      <c r="AO59" s="66">
        <f>SUM(AN59*$E59*$F59*$H59*$J59*$AO$9)</f>
        <v>0</v>
      </c>
      <c r="AP59" s="88"/>
      <c r="AQ59" s="66">
        <f>SUM(AP59*$E59*$F59*$H59*$J59*$AQ$9)</f>
        <v>0</v>
      </c>
      <c r="AR59" s="66"/>
      <c r="AS59" s="66">
        <f>SUM(AR59*$E59*$F59*$H59*$J59*$AS$9)</f>
        <v>0</v>
      </c>
      <c r="AT59" s="88">
        <v>0</v>
      </c>
      <c r="AU59" s="66">
        <f>SUM(AT59*$E59*$F59*$H59*$J59*$AU$9)</f>
        <v>0</v>
      </c>
      <c r="AV59" s="88">
        <v>0</v>
      </c>
      <c r="AW59" s="66">
        <f>SUM(AV59*$E59*$F59*$H59*$J59*$AW$9)</f>
        <v>0</v>
      </c>
      <c r="AX59" s="66"/>
      <c r="AY59" s="66">
        <f>SUM(AX59*$E59*$F59*$H59*$J59*$AY$9)</f>
        <v>0</v>
      </c>
      <c r="AZ59" s="66">
        <v>2</v>
      </c>
      <c r="BA59" s="66">
        <f>SUM(AZ59*$E59*$F59*$H59*$J59*$BA$9)</f>
        <v>24374.750399999997</v>
      </c>
      <c r="BB59" s="89">
        <v>15</v>
      </c>
      <c r="BC59" s="66">
        <f>SUM(BB59*$E59*$F59*$H59*$K59*$BC$9)</f>
        <v>219372.7536</v>
      </c>
      <c r="BD59" s="145">
        <v>70</v>
      </c>
      <c r="BE59" s="66">
        <f>SUM(BD59*$E59*$F59*$H59*$K59*$BE$9)</f>
        <v>1023739.5168</v>
      </c>
      <c r="BF59" s="66"/>
      <c r="BG59" s="66">
        <f>SUM(BF59*$E59*$F59*$H59*$K59*$BG$9)</f>
        <v>0</v>
      </c>
      <c r="BH59" s="88"/>
      <c r="BI59" s="66">
        <f>SUM(BH59*$E59*$F59*$H59*$K59*$BI$9)</f>
        <v>0</v>
      </c>
      <c r="BJ59" s="66"/>
      <c r="BK59" s="66">
        <f>SUM(BJ59*$E59*$F59*$H59*$K59*$BK$9)</f>
        <v>0</v>
      </c>
      <c r="BL59" s="90"/>
      <c r="BM59" s="66"/>
      <c r="BN59" s="66"/>
      <c r="BO59" s="66">
        <f>SUM(BN59*$E59*$F59*$H59*$K59*$BO$9)</f>
        <v>0</v>
      </c>
      <c r="BP59" s="88"/>
      <c r="BQ59" s="66">
        <f>SUM(BP59*$E59*$F59*$H59*$K59*$BQ$9)</f>
        <v>0</v>
      </c>
      <c r="BR59" s="66">
        <v>3</v>
      </c>
      <c r="BS59" s="66">
        <f>SUM(BR59*$E59*$F59*$H59*$K59*$BS$9)</f>
        <v>43874.550719999999</v>
      </c>
      <c r="BT59" s="66">
        <v>1</v>
      </c>
      <c r="BU59" s="66">
        <f>SUM(BT59*$E59*$F59*$H59*$K59*$BU$9)</f>
        <v>14624.85024</v>
      </c>
      <c r="BV59" s="88"/>
      <c r="BW59" s="66">
        <f>SUM(BV59*$E59*$F59*$H59*$K59*$BW$9)</f>
        <v>0</v>
      </c>
      <c r="BX59" s="66"/>
      <c r="BY59" s="66">
        <f>(BX59*$E59*$F59*$H59*$K59*BY$9)</f>
        <v>0</v>
      </c>
      <c r="BZ59" s="66">
        <v>5</v>
      </c>
      <c r="CA59" s="66">
        <f t="shared" si="181"/>
        <v>73124.251199999999</v>
      </c>
      <c r="CB59" s="131"/>
      <c r="CC59" s="66">
        <f t="shared" si="182"/>
        <v>0</v>
      </c>
      <c r="CD59" s="91"/>
      <c r="CE59" s="66">
        <f t="shared" si="183"/>
        <v>0</v>
      </c>
      <c r="CF59" s="66"/>
      <c r="CG59" s="66">
        <f t="shared" si="184"/>
        <v>0</v>
      </c>
      <c r="CH59" s="66"/>
      <c r="CI59" s="66">
        <f t="shared" si="185"/>
        <v>0</v>
      </c>
      <c r="CJ59" s="92"/>
      <c r="CK59" s="92"/>
      <c r="CL59" s="93">
        <f t="shared" si="178"/>
        <v>143</v>
      </c>
      <c r="CM59" s="93">
        <f t="shared" si="178"/>
        <v>2081603.6841600002</v>
      </c>
      <c r="CN59" s="66">
        <f>[3]ДС!EP60</f>
        <v>42</v>
      </c>
      <c r="CO59" s="67">
        <f>[3]ДС!EQ60</f>
        <v>565058.94588000001</v>
      </c>
      <c r="CP59" s="94">
        <f t="shared" si="186"/>
        <v>185</v>
      </c>
      <c r="CQ59" s="94">
        <f t="shared" si="186"/>
        <v>2646662.6300400002</v>
      </c>
    </row>
    <row r="60" spans="1:95" s="3" customFormat="1" ht="30" customHeight="1" x14ac:dyDescent="0.25">
      <c r="A60" s="122"/>
      <c r="B60" s="122">
        <v>39</v>
      </c>
      <c r="C60" s="123" t="s">
        <v>163</v>
      </c>
      <c r="D60" s="79" t="s">
        <v>164</v>
      </c>
      <c r="E60" s="80">
        <v>17622</v>
      </c>
      <c r="F60" s="81">
        <v>0.65</v>
      </c>
      <c r="G60" s="82"/>
      <c r="H60" s="149">
        <v>0.95</v>
      </c>
      <c r="I60" s="149"/>
      <c r="J60" s="85">
        <v>1.4</v>
      </c>
      <c r="K60" s="85">
        <v>1.68</v>
      </c>
      <c r="L60" s="85">
        <v>2.23</v>
      </c>
      <c r="M60" s="86">
        <v>2.57</v>
      </c>
      <c r="N60" s="87">
        <v>2</v>
      </c>
      <c r="O60" s="66">
        <f t="shared" si="180"/>
        <v>30468.438000000002</v>
      </c>
      <c r="P60" s="95"/>
      <c r="Q60" s="66">
        <f>SUM(P60*$E60*$F60*$H60*$J60*$Q$9)</f>
        <v>0</v>
      </c>
      <c r="R60" s="87"/>
      <c r="S60" s="66">
        <f>SUM(R60*$E60*$F60*$H60*$J60*$S$9)</f>
        <v>0</v>
      </c>
      <c r="T60" s="95"/>
      <c r="U60" s="66">
        <f>SUM(T60*$E60*$F60*$H60*$J60*$U$9)</f>
        <v>0</v>
      </c>
      <c r="V60" s="95"/>
      <c r="W60" s="66">
        <f>SUM(V60*$E60*$F60*$H60*$J60*$W$9)</f>
        <v>0</v>
      </c>
      <c r="X60" s="88"/>
      <c r="Y60" s="66"/>
      <c r="Z60" s="95">
        <v>0</v>
      </c>
      <c r="AA60" s="66">
        <f>SUM(Z60*$E60*$F60*$H60*$J60*$AA$9)</f>
        <v>0</v>
      </c>
      <c r="AB60" s="87">
        <v>0</v>
      </c>
      <c r="AC60" s="66">
        <f>SUM(AB60*$E60*$F60*$H60*$J60*$AC$9)</f>
        <v>0</v>
      </c>
      <c r="AD60" s="87">
        <v>0</v>
      </c>
      <c r="AE60" s="66">
        <f>SUM(AD60*$E60*$F60*$H60*$K60*$AE$9)</f>
        <v>0</v>
      </c>
      <c r="AF60" s="87">
        <v>0</v>
      </c>
      <c r="AG60" s="66">
        <f>SUM(AF60*$E60*$F60*$H60*$K60*$AG$9)</f>
        <v>0</v>
      </c>
      <c r="AH60" s="87"/>
      <c r="AI60" s="66">
        <f>SUM(AH60*$E60*$F60*$H60*$J60*$AI$9)</f>
        <v>0</v>
      </c>
      <c r="AJ60" s="95"/>
      <c r="AK60" s="66">
        <f>SUM(AJ60*$E60*$F60*$H60*$J60*$AK$9)</f>
        <v>0</v>
      </c>
      <c r="AL60" s="95"/>
      <c r="AM60" s="66"/>
      <c r="AN60" s="95"/>
      <c r="AO60" s="66">
        <f>SUM(AN60*$E60*$F60*$H60*$J60*$AO$9)</f>
        <v>0</v>
      </c>
      <c r="AP60" s="95"/>
      <c r="AQ60" s="66">
        <f>SUM(AP60*$E60*$F60*$H60*$J60*$AQ$9)</f>
        <v>0</v>
      </c>
      <c r="AR60" s="87"/>
      <c r="AS60" s="66">
        <f>SUM(AR60*$E60*$F60*$H60*$J60*$AS$9)</f>
        <v>0</v>
      </c>
      <c r="AT60" s="95"/>
      <c r="AU60" s="66">
        <f>SUM(AT60*$E60*$F60*$H60*$J60*$AU$9)</f>
        <v>0</v>
      </c>
      <c r="AV60" s="95"/>
      <c r="AW60" s="66">
        <f>SUM(AV60*$E60*$F60*$H60*$J60*$AW$9)</f>
        <v>0</v>
      </c>
      <c r="AX60" s="95"/>
      <c r="AY60" s="66">
        <f>SUM(AX60*$E60*$F60*$H60*$J60*$AY$9)</f>
        <v>0</v>
      </c>
      <c r="AZ60" s="87">
        <v>113</v>
      </c>
      <c r="BA60" s="66">
        <f>SUM(AZ60*$E60*$F60*$H60*$J60*$BA$9)</f>
        <v>1721466.747</v>
      </c>
      <c r="BB60" s="96">
        <v>10</v>
      </c>
      <c r="BC60" s="66">
        <f>SUM(BB60*$E60*$F60*$H60*$K60*$BC$9)</f>
        <v>182810.62799999997</v>
      </c>
      <c r="BD60" s="150">
        <v>90</v>
      </c>
      <c r="BE60" s="66">
        <f>SUM(BD60*$E60*$F60*$H60*$K60*$BE$9)</f>
        <v>1645295.6519999998</v>
      </c>
      <c r="BF60" s="87"/>
      <c r="BG60" s="66">
        <f>SUM(BF60*$E60*$F60*$H60*$K60*$BG$9)</f>
        <v>0</v>
      </c>
      <c r="BH60" s="126"/>
      <c r="BI60" s="66">
        <f>SUM(BH60*$E60*$F60*$H60*$K60*$BI$9)</f>
        <v>0</v>
      </c>
      <c r="BJ60" s="87">
        <v>63</v>
      </c>
      <c r="BK60" s="66">
        <f>SUM(BJ60*$E60*$F60*$H60*$K60*$BK$9)</f>
        <v>1151706.9564</v>
      </c>
      <c r="BL60" s="97">
        <v>0</v>
      </c>
      <c r="BM60" s="66"/>
      <c r="BN60" s="136"/>
      <c r="BO60" s="66">
        <f>SUM(BN60*$E60*$F60*$H60*$K60*$BO$9)</f>
        <v>0</v>
      </c>
      <c r="BP60" s="95"/>
      <c r="BQ60" s="66">
        <f>SUM(BP60*$E60*$F60*$H60*$K60*$BQ$9)</f>
        <v>0</v>
      </c>
      <c r="BR60" s="87">
        <v>2</v>
      </c>
      <c r="BS60" s="66">
        <f>SUM(BR60*$E60*$F60*$H60*$K60*$BS$9)</f>
        <v>36562.125599999999</v>
      </c>
      <c r="BT60" s="87">
        <v>5</v>
      </c>
      <c r="BU60" s="66">
        <f>SUM(BT60*$E60*$F60*$H60*$K60*$BU$9)</f>
        <v>91405.313999999984</v>
      </c>
      <c r="BV60" s="95"/>
      <c r="BW60" s="66">
        <f>SUM(BV60*$E60*$F60*$H60*$K60*$BW$9)</f>
        <v>0</v>
      </c>
      <c r="BX60" s="87">
        <v>8</v>
      </c>
      <c r="BY60" s="66">
        <f>(BX60*$E60*$F60*$H60*$K60*BY$9)</f>
        <v>146248.5024</v>
      </c>
      <c r="BZ60" s="66"/>
      <c r="CA60" s="66">
        <f t="shared" si="181"/>
        <v>0</v>
      </c>
      <c r="CB60" s="87"/>
      <c r="CC60" s="66">
        <f t="shared" si="182"/>
        <v>0</v>
      </c>
      <c r="CD60" s="95"/>
      <c r="CE60" s="66">
        <f t="shared" si="183"/>
        <v>0</v>
      </c>
      <c r="CF60" s="66"/>
      <c r="CG60" s="66">
        <f t="shared" si="184"/>
        <v>0</v>
      </c>
      <c r="CH60" s="66"/>
      <c r="CI60" s="66">
        <f t="shared" si="185"/>
        <v>0</v>
      </c>
      <c r="CJ60" s="92"/>
      <c r="CK60" s="92"/>
      <c r="CL60" s="93">
        <f t="shared" si="178"/>
        <v>293</v>
      </c>
      <c r="CM60" s="93">
        <f t="shared" si="178"/>
        <v>5005964.3633999992</v>
      </c>
      <c r="CN60" s="66">
        <f>[3]ДС!EP61</f>
        <v>3689</v>
      </c>
      <c r="CO60" s="67">
        <f>[3]ДС!EQ61</f>
        <v>56869339.526999995</v>
      </c>
      <c r="CP60" s="94">
        <f t="shared" si="186"/>
        <v>3982</v>
      </c>
      <c r="CQ60" s="94">
        <f t="shared" si="186"/>
        <v>61875303.890399992</v>
      </c>
    </row>
    <row r="61" spans="1:95" s="3" customFormat="1" ht="30" customHeight="1" x14ac:dyDescent="0.25">
      <c r="A61" s="122"/>
      <c r="B61" s="122">
        <v>40</v>
      </c>
      <c r="C61" s="151" t="s">
        <v>165</v>
      </c>
      <c r="D61" s="152" t="s">
        <v>166</v>
      </c>
      <c r="E61" s="80">
        <v>17622</v>
      </c>
      <c r="F61" s="151">
        <v>1.01</v>
      </c>
      <c r="G61" s="234">
        <v>0.90549999999999997</v>
      </c>
      <c r="H61" s="83">
        <v>1</v>
      </c>
      <c r="I61" s="84"/>
      <c r="J61" s="85">
        <v>1.4</v>
      </c>
      <c r="K61" s="85">
        <v>1.68</v>
      </c>
      <c r="L61" s="85">
        <v>2.23</v>
      </c>
      <c r="M61" s="86">
        <v>2.57</v>
      </c>
      <c r="N61" s="87">
        <v>0</v>
      </c>
      <c r="O61" s="105">
        <f t="shared" ref="O61:O62" si="187">(N61*$E61*$F61*((1-$G61)+$G61*$J61*$H61))</f>
        <v>0</v>
      </c>
      <c r="P61" s="95"/>
      <c r="Q61" s="105">
        <f t="shared" ref="Q61:Q62" si="188">(P61*$E61*$F61*((1-$G61)+$G61*$J61*$H61))</f>
        <v>0</v>
      </c>
      <c r="R61" s="87"/>
      <c r="S61" s="105">
        <f t="shared" ref="S61:S62" si="189">(R61*$E61*$F61*((1-$G61)+$G61*$J61*$H61))</f>
        <v>0</v>
      </c>
      <c r="T61" s="95"/>
      <c r="U61" s="105">
        <f t="shared" ref="U61:U62" si="190">(T61*$E61*$F61*((1-$G61)+$G61*$J61*$H61))</f>
        <v>0</v>
      </c>
      <c r="V61" s="95"/>
      <c r="W61" s="105">
        <f t="shared" ref="W61:W62" si="191">(V61*$E61*$F61*((1-$G61)+$G61*$J61*$H61))</f>
        <v>0</v>
      </c>
      <c r="X61" s="95"/>
      <c r="Y61" s="105">
        <f t="shared" ref="Y61:Y62" si="192">(X61*$E61*$F61*((1-$G61)+$G61*$J61*$H61))</f>
        <v>0</v>
      </c>
      <c r="Z61" s="95"/>
      <c r="AA61" s="87"/>
      <c r="AB61" s="87">
        <v>0</v>
      </c>
      <c r="AC61" s="105">
        <f t="shared" ref="AC61:AC62" si="193">(AB61*$E61*$F61*((1-$G61)+$G61*$J61*$H61))</f>
        <v>0</v>
      </c>
      <c r="AD61" s="87"/>
      <c r="AE61" s="105">
        <f t="shared" ref="AE61:AE62" si="194">(AD61*$E61*$F61*((1-$G61)+$G61*$K61*$H61))</f>
        <v>0</v>
      </c>
      <c r="AF61" s="87"/>
      <c r="AG61" s="105">
        <f t="shared" ref="AG61:AG62" si="195">(AF61*$E61*$F61*((1-$G61)+$G61*$K61*$H61))</f>
        <v>0</v>
      </c>
      <c r="AH61" s="87"/>
      <c r="AI61" s="105">
        <f t="shared" ref="AI61:AI62" si="196">(AH61*$E61*$F61*((1-$G61)+$G61*$J61*$H61))</f>
        <v>0</v>
      </c>
      <c r="AJ61" s="95"/>
      <c r="AK61" s="105">
        <f t="shared" ref="AK61:AK62" si="197">(AJ61*$E61*$F61*((1-$G61)+$G61*$J61*$H61))</f>
        <v>0</v>
      </c>
      <c r="AL61" s="95"/>
      <c r="AM61" s="87"/>
      <c r="AN61" s="95"/>
      <c r="AO61" s="105">
        <f t="shared" ref="AO61:AO62" si="198">(AN61*$E61*$F61*((1-$G61)+$G61*$J61*$H61))</f>
        <v>0</v>
      </c>
      <c r="AP61" s="95"/>
      <c r="AQ61" s="105">
        <f t="shared" ref="AQ61:AQ62" si="199">(AP61*$E61*$F61*((1-$G61)+$G61*$J61*$H61))</f>
        <v>0</v>
      </c>
      <c r="AR61" s="87"/>
      <c r="AS61" s="105">
        <f t="shared" ref="AS61:AS62" si="200">(AR61*$E61*$F61*((1-$G61)+$G61*$J61*$H61))</f>
        <v>0</v>
      </c>
      <c r="AT61" s="95"/>
      <c r="AU61" s="105">
        <f t="shared" ref="AU61:AU62" si="201">(AT61*$E61*$F61*((1-$G61)+$G61*$J61*$H61))</f>
        <v>0</v>
      </c>
      <c r="AV61" s="95"/>
      <c r="AW61" s="105">
        <f t="shared" ref="AW61:AW62" si="202">(AV61*$E61*$F61*((1-$G61)+$G61*$J61*$H61))</f>
        <v>0</v>
      </c>
      <c r="AX61" s="95"/>
      <c r="AY61" s="87"/>
      <c r="AZ61" s="87">
        <v>0</v>
      </c>
      <c r="BA61" s="105">
        <f t="shared" ref="BA61:BA62" si="203">(AZ61*$E61*$F61*((1-$G61)+$G61*$J61*$H61))</f>
        <v>0</v>
      </c>
      <c r="BB61" s="96">
        <v>0</v>
      </c>
      <c r="BC61" s="105">
        <f t="shared" ref="BC61" si="204">(BB61*$E61*$F61*((1-$G61)+$G61*$K61*$H61))</f>
        <v>0</v>
      </c>
      <c r="BD61" s="150"/>
      <c r="BE61" s="105">
        <f t="shared" ref="BE61:BE62" si="205">(BD61*$E61*$F61*((1-$G61)+$G61*$K61*$H61))</f>
        <v>0</v>
      </c>
      <c r="BF61" s="87"/>
      <c r="BG61" s="105">
        <f t="shared" ref="BG61:BG62" si="206">(BF61*$E61*$F61*((1-$G61)+$G61*$K61*$H61))</f>
        <v>0</v>
      </c>
      <c r="BH61" s="126"/>
      <c r="BI61" s="105">
        <f t="shared" ref="BI61:BI62" si="207">(BH61*$E61*$F61*((1-$G61)+$G61*$K61*$H61))</f>
        <v>0</v>
      </c>
      <c r="BJ61" s="87"/>
      <c r="BK61" s="105">
        <f t="shared" ref="BK61:BK62" si="208">(BJ61*$E61*$F61*((1-$G61)+$G61*$K61*$H61))</f>
        <v>0</v>
      </c>
      <c r="BL61" s="97"/>
      <c r="BM61" s="87"/>
      <c r="BN61" s="126"/>
      <c r="BO61" s="105">
        <f t="shared" ref="BO61:BO62" si="209">(BN61*$E61*$F61*((1-$G61)+$G61*$K61*$H61))</f>
        <v>0</v>
      </c>
      <c r="BP61" s="95"/>
      <c r="BQ61" s="105"/>
      <c r="BR61" s="87"/>
      <c r="BS61" s="105">
        <f t="shared" ref="BS61:BS62" si="210">(BR61*$E61*$F61*((1-$G61)+$G61*$K61*$H61))</f>
        <v>0</v>
      </c>
      <c r="BT61" s="87"/>
      <c r="BU61" s="105">
        <f t="shared" ref="BU61:BU62" si="211">(BT61*$E61*$F61*((1-$G61)+$G61*$K61*$H61))</f>
        <v>0</v>
      </c>
      <c r="BV61" s="95"/>
      <c r="BW61" s="105">
        <f t="shared" ref="BW61:BW62" si="212">(BV61*$E61*$F61*((1-$G61)+$G61*$K61*$H61))</f>
        <v>0</v>
      </c>
      <c r="BX61" s="87"/>
      <c r="BY61" s="105">
        <f t="shared" ref="BY61:BY62" si="213">(BX61*$E61*$F61*((1-$G61)+$G61*$K61*$H61))</f>
        <v>0</v>
      </c>
      <c r="BZ61" s="66"/>
      <c r="CA61" s="105">
        <f t="shared" ref="CA61:CA62" si="214">(BZ61*$E61*$F61*((1-$G61)+$G61*$K61*$H61))</f>
        <v>0</v>
      </c>
      <c r="CB61" s="87"/>
      <c r="CC61" s="105">
        <f t="shared" ref="CC61:CC62" si="215">(CB61*$E61*$F61*((1-$G61)+$G61*$L61*$H61))</f>
        <v>0</v>
      </c>
      <c r="CD61" s="95"/>
      <c r="CE61" s="105">
        <f t="shared" ref="CE61:CE62" si="216">(CD61*$E61*$F61*((1-$G61)+$G61*$M61*$H61))</f>
        <v>0</v>
      </c>
      <c r="CF61" s="87"/>
      <c r="CG61" s="87"/>
      <c r="CH61" s="87"/>
      <c r="CI61" s="87"/>
      <c r="CJ61" s="140"/>
      <c r="CK61" s="140"/>
      <c r="CL61" s="93">
        <f t="shared" si="178"/>
        <v>0</v>
      </c>
      <c r="CM61" s="93">
        <f t="shared" si="178"/>
        <v>0</v>
      </c>
      <c r="CN61" s="66">
        <f>[3]ДС!EP62</f>
        <v>0</v>
      </c>
      <c r="CO61" s="67">
        <f>[3]ДС!EQ62</f>
        <v>0</v>
      </c>
      <c r="CP61" s="94">
        <f t="shared" si="186"/>
        <v>0</v>
      </c>
      <c r="CQ61" s="94">
        <f t="shared" si="186"/>
        <v>0</v>
      </c>
    </row>
    <row r="62" spans="1:95" s="3" customFormat="1" ht="30" customHeight="1" x14ac:dyDescent="0.25">
      <c r="A62" s="122"/>
      <c r="B62" s="122">
        <v>41</v>
      </c>
      <c r="C62" s="151" t="s">
        <v>167</v>
      </c>
      <c r="D62" s="152" t="s">
        <v>168</v>
      </c>
      <c r="E62" s="80">
        <v>17622</v>
      </c>
      <c r="F62" s="151">
        <v>8.3699999999999992</v>
      </c>
      <c r="G62" s="234">
        <v>0.1013</v>
      </c>
      <c r="H62" s="83">
        <v>1</v>
      </c>
      <c r="I62" s="149">
        <v>1.3</v>
      </c>
      <c r="J62" s="85">
        <v>1.4</v>
      </c>
      <c r="K62" s="85">
        <v>1.68</v>
      </c>
      <c r="L62" s="85">
        <v>2.23</v>
      </c>
      <c r="M62" s="86">
        <v>2.57</v>
      </c>
      <c r="N62" s="87">
        <v>0</v>
      </c>
      <c r="O62" s="105">
        <f t="shared" si="187"/>
        <v>0</v>
      </c>
      <c r="P62" s="95"/>
      <c r="Q62" s="105">
        <f t="shared" si="188"/>
        <v>0</v>
      </c>
      <c r="R62" s="87"/>
      <c r="S62" s="105">
        <f t="shared" si="189"/>
        <v>0</v>
      </c>
      <c r="T62" s="95"/>
      <c r="U62" s="105">
        <f t="shared" si="190"/>
        <v>0</v>
      </c>
      <c r="V62" s="95"/>
      <c r="W62" s="105">
        <f t="shared" si="191"/>
        <v>0</v>
      </c>
      <c r="X62" s="95"/>
      <c r="Y62" s="105">
        <f t="shared" si="192"/>
        <v>0</v>
      </c>
      <c r="Z62" s="95"/>
      <c r="AA62" s="87"/>
      <c r="AB62" s="87">
        <v>0</v>
      </c>
      <c r="AC62" s="105">
        <f t="shared" si="193"/>
        <v>0</v>
      </c>
      <c r="AD62" s="87"/>
      <c r="AE62" s="105">
        <f t="shared" si="194"/>
        <v>0</v>
      </c>
      <c r="AF62" s="87"/>
      <c r="AG62" s="105">
        <f t="shared" si="195"/>
        <v>0</v>
      </c>
      <c r="AH62" s="87"/>
      <c r="AI62" s="105">
        <f t="shared" si="196"/>
        <v>0</v>
      </c>
      <c r="AJ62" s="95"/>
      <c r="AK62" s="105">
        <f t="shared" si="197"/>
        <v>0</v>
      </c>
      <c r="AL62" s="95"/>
      <c r="AM62" s="87"/>
      <c r="AN62" s="95"/>
      <c r="AO62" s="105">
        <f t="shared" si="198"/>
        <v>0</v>
      </c>
      <c r="AP62" s="95"/>
      <c r="AQ62" s="105">
        <f t="shared" si="199"/>
        <v>0</v>
      </c>
      <c r="AR62" s="87"/>
      <c r="AS62" s="105">
        <f t="shared" si="200"/>
        <v>0</v>
      </c>
      <c r="AT62" s="95"/>
      <c r="AU62" s="105">
        <f t="shared" si="201"/>
        <v>0</v>
      </c>
      <c r="AV62" s="95"/>
      <c r="AW62" s="105">
        <f t="shared" si="202"/>
        <v>0</v>
      </c>
      <c r="AX62" s="95"/>
      <c r="AY62" s="87"/>
      <c r="AZ62" s="87">
        <v>0</v>
      </c>
      <c r="BA62" s="105">
        <f t="shared" si="203"/>
        <v>0</v>
      </c>
      <c r="BB62" s="96">
        <v>60</v>
      </c>
      <c r="BC62" s="153">
        <f>(BB62*$E62*$F62*((1-$G62)+$G62*$K62*$H62))/12*2+(BB62*$E62*$F62*((1-$G62)+$G62*$K62*$I62))/12*10</f>
        <v>9835898.0928119998</v>
      </c>
      <c r="BD62" s="150"/>
      <c r="BE62" s="105">
        <f t="shared" si="205"/>
        <v>0</v>
      </c>
      <c r="BF62" s="87"/>
      <c r="BG62" s="105">
        <f t="shared" si="206"/>
        <v>0</v>
      </c>
      <c r="BH62" s="126"/>
      <c r="BI62" s="105">
        <f t="shared" si="207"/>
        <v>0</v>
      </c>
      <c r="BJ62" s="87"/>
      <c r="BK62" s="105">
        <f t="shared" si="208"/>
        <v>0</v>
      </c>
      <c r="BL62" s="97"/>
      <c r="BM62" s="87"/>
      <c r="BN62" s="126"/>
      <c r="BO62" s="105">
        <f t="shared" si="209"/>
        <v>0</v>
      </c>
      <c r="BP62" s="95"/>
      <c r="BQ62" s="105"/>
      <c r="BR62" s="87"/>
      <c r="BS62" s="105">
        <f t="shared" si="210"/>
        <v>0</v>
      </c>
      <c r="BT62" s="87"/>
      <c r="BU62" s="105">
        <f t="shared" si="211"/>
        <v>0</v>
      </c>
      <c r="BV62" s="95"/>
      <c r="BW62" s="105">
        <f t="shared" si="212"/>
        <v>0</v>
      </c>
      <c r="BX62" s="87"/>
      <c r="BY62" s="105">
        <f t="shared" si="213"/>
        <v>0</v>
      </c>
      <c r="BZ62" s="66"/>
      <c r="CA62" s="105">
        <f t="shared" si="214"/>
        <v>0</v>
      </c>
      <c r="CB62" s="87"/>
      <c r="CC62" s="105">
        <f t="shared" si="215"/>
        <v>0</v>
      </c>
      <c r="CD62" s="95"/>
      <c r="CE62" s="105">
        <f t="shared" si="216"/>
        <v>0</v>
      </c>
      <c r="CF62" s="87"/>
      <c r="CG62" s="87"/>
      <c r="CH62" s="87"/>
      <c r="CI62" s="87"/>
      <c r="CJ62" s="140"/>
      <c r="CK62" s="140"/>
      <c r="CL62" s="93">
        <f t="shared" si="178"/>
        <v>60</v>
      </c>
      <c r="CM62" s="93">
        <f t="shared" si="178"/>
        <v>9835898.0928119998</v>
      </c>
      <c r="CN62" s="66">
        <f>[3]ДС!EP63</f>
        <v>63</v>
      </c>
      <c r="CO62" s="67">
        <f>[3]ДС!EQ63</f>
        <v>9998236.0318994988</v>
      </c>
      <c r="CP62" s="94">
        <f t="shared" si="186"/>
        <v>123</v>
      </c>
      <c r="CQ62" s="94">
        <f t="shared" si="186"/>
        <v>19834134.124711499</v>
      </c>
    </row>
    <row r="63" spans="1:95" s="142" customFormat="1" ht="18.75" customHeight="1" x14ac:dyDescent="0.25">
      <c r="A63" s="141">
        <v>13</v>
      </c>
      <c r="B63" s="141"/>
      <c r="C63" s="55" t="s">
        <v>169</v>
      </c>
      <c r="D63" s="69" t="s">
        <v>170</v>
      </c>
      <c r="E63" s="80">
        <v>17622</v>
      </c>
      <c r="F63" s="133">
        <v>0.8</v>
      </c>
      <c r="G63" s="115"/>
      <c r="H63" s="58"/>
      <c r="I63" s="58"/>
      <c r="J63" s="70">
        <v>1.4</v>
      </c>
      <c r="K63" s="71">
        <v>1.68</v>
      </c>
      <c r="L63" s="71">
        <v>2.23</v>
      </c>
      <c r="M63" s="72">
        <v>2.57</v>
      </c>
      <c r="N63" s="134">
        <f>SUM(N64:N65)</f>
        <v>30</v>
      </c>
      <c r="O63" s="134">
        <f t="shared" ref="O63:BZ63" si="217">SUM(O64:O65)</f>
        <v>532889.28</v>
      </c>
      <c r="P63" s="134">
        <f t="shared" si="217"/>
        <v>0</v>
      </c>
      <c r="Q63" s="134">
        <f t="shared" si="217"/>
        <v>0</v>
      </c>
      <c r="R63" s="134">
        <f t="shared" si="217"/>
        <v>0</v>
      </c>
      <c r="S63" s="134">
        <f t="shared" si="217"/>
        <v>0</v>
      </c>
      <c r="T63" s="134">
        <f t="shared" si="217"/>
        <v>0</v>
      </c>
      <c r="U63" s="134">
        <f t="shared" si="217"/>
        <v>0</v>
      </c>
      <c r="V63" s="134">
        <f t="shared" si="217"/>
        <v>0</v>
      </c>
      <c r="W63" s="134">
        <f t="shared" si="217"/>
        <v>0</v>
      </c>
      <c r="X63" s="134">
        <f t="shared" si="217"/>
        <v>0</v>
      </c>
      <c r="Y63" s="134">
        <f t="shared" si="217"/>
        <v>0</v>
      </c>
      <c r="Z63" s="134">
        <f t="shared" si="217"/>
        <v>0</v>
      </c>
      <c r="AA63" s="134">
        <f t="shared" si="217"/>
        <v>0</v>
      </c>
      <c r="AB63" s="134">
        <f t="shared" si="217"/>
        <v>20</v>
      </c>
      <c r="AC63" s="134">
        <f t="shared" si="217"/>
        <v>355259.52</v>
      </c>
      <c r="AD63" s="134">
        <f t="shared" si="217"/>
        <v>0</v>
      </c>
      <c r="AE63" s="134">
        <f t="shared" si="217"/>
        <v>0</v>
      </c>
      <c r="AF63" s="134">
        <f t="shared" si="217"/>
        <v>165</v>
      </c>
      <c r="AG63" s="134">
        <f t="shared" si="217"/>
        <v>3517069.2480000001</v>
      </c>
      <c r="AH63" s="134">
        <f t="shared" si="217"/>
        <v>66</v>
      </c>
      <c r="AI63" s="134">
        <f t="shared" si="217"/>
        <v>1172356.416</v>
      </c>
      <c r="AJ63" s="134">
        <f t="shared" si="217"/>
        <v>0</v>
      </c>
      <c r="AK63" s="134">
        <f t="shared" si="217"/>
        <v>0</v>
      </c>
      <c r="AL63" s="134">
        <f t="shared" si="217"/>
        <v>0</v>
      </c>
      <c r="AM63" s="134">
        <f t="shared" si="217"/>
        <v>0</v>
      </c>
      <c r="AN63" s="134">
        <f t="shared" si="217"/>
        <v>0</v>
      </c>
      <c r="AO63" s="134">
        <f t="shared" si="217"/>
        <v>0</v>
      </c>
      <c r="AP63" s="134">
        <f t="shared" si="217"/>
        <v>0</v>
      </c>
      <c r="AQ63" s="134">
        <f t="shared" si="217"/>
        <v>0</v>
      </c>
      <c r="AR63" s="134">
        <f t="shared" si="217"/>
        <v>16</v>
      </c>
      <c r="AS63" s="134">
        <f t="shared" si="217"/>
        <v>284207.61599999998</v>
      </c>
      <c r="AT63" s="134">
        <f t="shared" si="217"/>
        <v>485</v>
      </c>
      <c r="AU63" s="134">
        <f t="shared" si="217"/>
        <v>8615043.3599999994</v>
      </c>
      <c r="AV63" s="134">
        <f t="shared" si="217"/>
        <v>44</v>
      </c>
      <c r="AW63" s="134">
        <f t="shared" si="217"/>
        <v>781570.94400000002</v>
      </c>
      <c r="AX63" s="134">
        <f t="shared" si="217"/>
        <v>0</v>
      </c>
      <c r="AY63" s="134">
        <f t="shared" si="217"/>
        <v>0</v>
      </c>
      <c r="AZ63" s="134">
        <f t="shared" si="217"/>
        <v>470</v>
      </c>
      <c r="BA63" s="134">
        <f t="shared" si="217"/>
        <v>8348598.7199999988</v>
      </c>
      <c r="BB63" s="134">
        <f t="shared" si="217"/>
        <v>200</v>
      </c>
      <c r="BC63" s="134">
        <f t="shared" si="217"/>
        <v>4263114.24</v>
      </c>
      <c r="BD63" s="134">
        <f t="shared" si="217"/>
        <v>0</v>
      </c>
      <c r="BE63" s="134">
        <f t="shared" si="217"/>
        <v>0</v>
      </c>
      <c r="BF63" s="134">
        <f t="shared" si="217"/>
        <v>10</v>
      </c>
      <c r="BG63" s="134">
        <f t="shared" si="217"/>
        <v>213155.712</v>
      </c>
      <c r="BH63" s="134">
        <f t="shared" si="217"/>
        <v>0</v>
      </c>
      <c r="BI63" s="134">
        <f t="shared" si="217"/>
        <v>0</v>
      </c>
      <c r="BJ63" s="134">
        <f t="shared" si="217"/>
        <v>0</v>
      </c>
      <c r="BK63" s="134">
        <f t="shared" si="217"/>
        <v>0</v>
      </c>
      <c r="BL63" s="134">
        <f t="shared" si="217"/>
        <v>0</v>
      </c>
      <c r="BM63" s="134">
        <f t="shared" si="217"/>
        <v>0</v>
      </c>
      <c r="BN63" s="134">
        <f t="shared" si="217"/>
        <v>160</v>
      </c>
      <c r="BO63" s="134">
        <f t="shared" si="217"/>
        <v>3410491.392</v>
      </c>
      <c r="BP63" s="134">
        <f t="shared" si="217"/>
        <v>0</v>
      </c>
      <c r="BQ63" s="134">
        <f t="shared" si="217"/>
        <v>0</v>
      </c>
      <c r="BR63" s="134">
        <f t="shared" si="217"/>
        <v>262</v>
      </c>
      <c r="BS63" s="134">
        <f t="shared" si="217"/>
        <v>5584679.6544000003</v>
      </c>
      <c r="BT63" s="134">
        <f t="shared" si="217"/>
        <v>35</v>
      </c>
      <c r="BU63" s="134">
        <f t="shared" si="217"/>
        <v>746044.99199999997</v>
      </c>
      <c r="BV63" s="134">
        <f t="shared" si="217"/>
        <v>72</v>
      </c>
      <c r="BW63" s="134">
        <f t="shared" si="217"/>
        <v>1534721.1264000002</v>
      </c>
      <c r="BX63" s="134">
        <f t="shared" si="217"/>
        <v>111</v>
      </c>
      <c r="BY63" s="134">
        <f t="shared" si="217"/>
        <v>2366028.4032000001</v>
      </c>
      <c r="BZ63" s="118">
        <f t="shared" si="217"/>
        <v>10</v>
      </c>
      <c r="CA63" s="134">
        <f t="shared" ref="CA63:CQ63" si="218">SUM(CA64:CA65)</f>
        <v>213155.712</v>
      </c>
      <c r="CB63" s="134">
        <f t="shared" si="218"/>
        <v>140</v>
      </c>
      <c r="CC63" s="134">
        <f t="shared" si="218"/>
        <v>3961143.648</v>
      </c>
      <c r="CD63" s="134">
        <f t="shared" si="218"/>
        <v>70</v>
      </c>
      <c r="CE63" s="134">
        <f t="shared" si="218"/>
        <v>2282542.4160000002</v>
      </c>
      <c r="CF63" s="134">
        <f t="shared" si="218"/>
        <v>0</v>
      </c>
      <c r="CG63" s="134">
        <f t="shared" si="218"/>
        <v>0</v>
      </c>
      <c r="CH63" s="134">
        <f t="shared" si="218"/>
        <v>0</v>
      </c>
      <c r="CI63" s="134">
        <f t="shared" si="218"/>
        <v>0</v>
      </c>
      <c r="CJ63" s="134">
        <f t="shared" si="218"/>
        <v>0</v>
      </c>
      <c r="CK63" s="134">
        <f t="shared" si="218"/>
        <v>0</v>
      </c>
      <c r="CL63" s="134">
        <f t="shared" si="218"/>
        <v>2366</v>
      </c>
      <c r="CM63" s="134">
        <f t="shared" si="218"/>
        <v>48182072.399999999</v>
      </c>
      <c r="CN63" s="134">
        <f t="shared" si="218"/>
        <v>17360</v>
      </c>
      <c r="CO63" s="135">
        <f t="shared" si="218"/>
        <v>328421312.6832</v>
      </c>
      <c r="CP63" s="118">
        <f t="shared" si="218"/>
        <v>19726</v>
      </c>
      <c r="CQ63" s="118">
        <f t="shared" si="218"/>
        <v>376603385.08319998</v>
      </c>
    </row>
    <row r="64" spans="1:95" s="3" customFormat="1" ht="30" customHeight="1" x14ac:dyDescent="0.25">
      <c r="A64" s="122"/>
      <c r="B64" s="122">
        <v>42</v>
      </c>
      <c r="C64" s="123" t="s">
        <v>171</v>
      </c>
      <c r="D64" s="79" t="s">
        <v>172</v>
      </c>
      <c r="E64" s="80">
        <v>17622</v>
      </c>
      <c r="F64" s="81">
        <v>0.8</v>
      </c>
      <c r="G64" s="82"/>
      <c r="H64" s="149">
        <v>0.9</v>
      </c>
      <c r="I64" s="149"/>
      <c r="J64" s="85">
        <v>1.4</v>
      </c>
      <c r="K64" s="85">
        <v>1.68</v>
      </c>
      <c r="L64" s="85">
        <v>2.23</v>
      </c>
      <c r="M64" s="86">
        <v>2.57</v>
      </c>
      <c r="N64" s="87">
        <v>30</v>
      </c>
      <c r="O64" s="66">
        <f t="shared" ref="O64:O65" si="219">SUM(N64*$E64*$F64*$H64*$J64*$O$9)</f>
        <v>532889.28</v>
      </c>
      <c r="P64" s="88"/>
      <c r="Q64" s="66">
        <f>SUM(P64*$E64*$F64*$H64*$J64*$Q$9)</f>
        <v>0</v>
      </c>
      <c r="R64" s="66"/>
      <c r="S64" s="66">
        <f>SUM(R64*$E64*$F64*$H64*$J64*$S$9)</f>
        <v>0</v>
      </c>
      <c r="T64" s="88"/>
      <c r="U64" s="66">
        <f>SUM(T64*$E64*$F64*$H64*$J64*$U$9)</f>
        <v>0</v>
      </c>
      <c r="V64" s="88"/>
      <c r="W64" s="66">
        <f>SUM(V64*$E64*$F64*$H64*$J64*$W$9)</f>
        <v>0</v>
      </c>
      <c r="X64" s="88"/>
      <c r="Y64" s="66"/>
      <c r="Z64" s="66"/>
      <c r="AA64" s="66">
        <f>SUM(Z64*$E64*$F64*$H64*$J64*$AA$9)</f>
        <v>0</v>
      </c>
      <c r="AB64" s="66">
        <v>20</v>
      </c>
      <c r="AC64" s="66">
        <f>SUM(AB64*$E64*$F64*$H64*$J64*$AC$9)</f>
        <v>355259.52</v>
      </c>
      <c r="AD64" s="66">
        <v>0</v>
      </c>
      <c r="AE64" s="66">
        <f>SUM(AD64*$E64*$F64*$H64*$K64*$AE$9)</f>
        <v>0</v>
      </c>
      <c r="AF64" s="131">
        <v>165</v>
      </c>
      <c r="AG64" s="66">
        <f>SUM(AF64*$E64*$F64*$H64*$K64*$AG$9)</f>
        <v>3517069.2480000001</v>
      </c>
      <c r="AH64" s="66">
        <v>66</v>
      </c>
      <c r="AI64" s="66">
        <f>SUM(AH64*$E64*$F64*$H64*$J64*$AI$9)</f>
        <v>1172356.416</v>
      </c>
      <c r="AJ64" s="88"/>
      <c r="AK64" s="66">
        <f>SUM(AJ64*$E64*$F64*$H64*$J64*$AK$9)</f>
        <v>0</v>
      </c>
      <c r="AL64" s="88"/>
      <c r="AM64" s="66"/>
      <c r="AN64" s="88"/>
      <c r="AO64" s="66">
        <f>SUM(AN64*$E64*$F64*$H64*$J64*$AO$9)</f>
        <v>0</v>
      </c>
      <c r="AP64" s="88"/>
      <c r="AQ64" s="66">
        <f>SUM(AP64*$E64*$F64*$H64*$J64*$AQ$9)</f>
        <v>0</v>
      </c>
      <c r="AR64" s="66">
        <v>16</v>
      </c>
      <c r="AS64" s="66">
        <f>SUM(AR64*$E64*$F64*$H64*$J64*$AS$9)</f>
        <v>284207.61599999998</v>
      </c>
      <c r="AT64" s="66">
        <v>485</v>
      </c>
      <c r="AU64" s="66">
        <f>SUM(AT64*$E64*$F64*$H64*$J64*$AU$9)</f>
        <v>8615043.3599999994</v>
      </c>
      <c r="AV64" s="66">
        <v>44</v>
      </c>
      <c r="AW64" s="66">
        <f>SUM(AV64*$E64*$F64*$H64*$J64*$AW$9)</f>
        <v>781570.94400000002</v>
      </c>
      <c r="AX64" s="66"/>
      <c r="AY64" s="66">
        <f>SUM(AX64*$E64*$F64*$H64*$J64*$AY$9)</f>
        <v>0</v>
      </c>
      <c r="AZ64" s="66">
        <v>470</v>
      </c>
      <c r="BA64" s="66">
        <f>SUM(AZ64*$E64*$F64*$H64*$J64*$BA$9)</f>
        <v>8348598.7199999988</v>
      </c>
      <c r="BB64" s="154">
        <v>200</v>
      </c>
      <c r="BC64" s="66">
        <f>SUM(BB64*$E64*$F64*$H64*$K64*$BC$9)</f>
        <v>4263114.24</v>
      </c>
      <c r="BD64" s="139"/>
      <c r="BE64" s="66">
        <f>SUM(BD64*$E64*$F64*$H64*$K64*$BE$9)</f>
        <v>0</v>
      </c>
      <c r="BF64" s="131">
        <v>10</v>
      </c>
      <c r="BG64" s="66">
        <f>SUM(BF64*$E64*$F64*$H64*$K64*$BG$9)</f>
        <v>213155.712</v>
      </c>
      <c r="BH64" s="88"/>
      <c r="BI64" s="66">
        <f>SUM(BH64*$E64*$F64*$H64*$K64*$BI$9)</f>
        <v>0</v>
      </c>
      <c r="BJ64" s="66"/>
      <c r="BK64" s="66">
        <f>SUM(BJ64*$E64*$F64*$H64*$K64*$BK$9)</f>
        <v>0</v>
      </c>
      <c r="BL64" s="132"/>
      <c r="BM64" s="66"/>
      <c r="BN64" s="131">
        <v>160</v>
      </c>
      <c r="BO64" s="66">
        <f>SUM(BN64*$E64*$F64*$H64*$K64*$BO$9)</f>
        <v>3410491.392</v>
      </c>
      <c r="BP64" s="88"/>
      <c r="BQ64" s="66">
        <f>SUM(BP64*$E64*$F64*$H64*$K64*$BQ$9)</f>
        <v>0</v>
      </c>
      <c r="BR64" s="66">
        <v>262</v>
      </c>
      <c r="BS64" s="66">
        <f>SUM(BR64*$E64*$F64*$H64*$K64*$BS$9)</f>
        <v>5584679.6544000003</v>
      </c>
      <c r="BT64" s="155">
        <v>35</v>
      </c>
      <c r="BU64" s="66">
        <f>SUM(BT64*$E64*$F64*$H64*$K64*$BU$9)</f>
        <v>746044.99199999997</v>
      </c>
      <c r="BV64" s="131">
        <v>72</v>
      </c>
      <c r="BW64" s="66">
        <f>SUM(BV64*$E64*$F64*$H64*$K64*$BW$9)</f>
        <v>1534721.1264000002</v>
      </c>
      <c r="BX64" s="66">
        <v>111</v>
      </c>
      <c r="BY64" s="66">
        <f>(BX64*$E64*$F64*$H64*$K64*BY$9)</f>
        <v>2366028.4032000001</v>
      </c>
      <c r="BZ64" s="66">
        <v>10</v>
      </c>
      <c r="CA64" s="66">
        <f t="shared" ref="CA64:CA65" si="220">(BZ64*$E64*$F64*$H64*$K64*CA$9)</f>
        <v>213155.712</v>
      </c>
      <c r="CB64" s="131">
        <v>140</v>
      </c>
      <c r="CC64" s="66">
        <f t="shared" ref="CC64:CC65" si="221">(CB64*$E64*$F64*$H64*$L64*CC$9)</f>
        <v>3961143.648</v>
      </c>
      <c r="CD64" s="131">
        <v>70</v>
      </c>
      <c r="CE64" s="66">
        <f t="shared" ref="CE64:CE65" si="222">(CD64*$E64*$F64*$H64*$M64*CE$9)</f>
        <v>2282542.4160000002</v>
      </c>
      <c r="CF64" s="66"/>
      <c r="CG64" s="66">
        <f t="shared" ref="CG64:CG65" si="223">(CF64*$E64*$F64*$H64*$K64*CG$9)</f>
        <v>0</v>
      </c>
      <c r="CH64" s="66"/>
      <c r="CI64" s="66">
        <f t="shared" ref="CI64:CI65" si="224">(CH64*$E64*$F64*$H64*$J64*CI$9)</f>
        <v>0</v>
      </c>
      <c r="CJ64" s="92"/>
      <c r="CK64" s="92"/>
      <c r="CL64" s="93">
        <f>SUM(P64+N64+R64+T64+Z64+X64+V64+AD64+AB64+AF64+BB64+BF64+AH64+AP64+AR64+BP64+BR64+BN64+BT64+BV64+BJ64+AJ64+AL64+AN64+BD64+BH64+AT64+AV64+AX64+AZ64+BL64+BX64+BZ64+CB64+CD64+CF64+CH64)</f>
        <v>2366</v>
      </c>
      <c r="CM64" s="93">
        <f>SUM(Q64+O64+S64+U64+AA64+Y64+W64+AE64+AC64+AG64+BC64+BG64+AI64+AQ64+AS64+BQ64+BS64+BO64+BU64+BW64+BK64+AK64+AM64+AO64+BE64+BI64+AU64+AW64+AY64+BA64+BM64+BY64+CA64+CC64+CE64+CG64+CI64)</f>
        <v>48182072.399999999</v>
      </c>
      <c r="CN64" s="66">
        <f>[3]ДС!EP65</f>
        <v>17360</v>
      </c>
      <c r="CO64" s="67">
        <f>[3]ДС!EQ65</f>
        <v>328421312.6832</v>
      </c>
      <c r="CP64" s="94">
        <f>CL64+CN64</f>
        <v>19726</v>
      </c>
      <c r="CQ64" s="94">
        <f>CM64+CO64</f>
        <v>376603385.08319998</v>
      </c>
    </row>
    <row r="65" spans="1:96" s="3" customFormat="1" ht="30" customHeight="1" x14ac:dyDescent="0.25">
      <c r="A65" s="122"/>
      <c r="B65" s="122">
        <v>43</v>
      </c>
      <c r="C65" s="123" t="s">
        <v>173</v>
      </c>
      <c r="D65" s="79" t="s">
        <v>174</v>
      </c>
      <c r="E65" s="80">
        <v>17622</v>
      </c>
      <c r="F65" s="81">
        <v>3.39</v>
      </c>
      <c r="G65" s="82"/>
      <c r="H65" s="83">
        <v>1</v>
      </c>
      <c r="I65" s="84"/>
      <c r="J65" s="85">
        <v>1.4</v>
      </c>
      <c r="K65" s="85">
        <v>1.68</v>
      </c>
      <c r="L65" s="85">
        <v>2.23</v>
      </c>
      <c r="M65" s="86">
        <v>2.57</v>
      </c>
      <c r="N65" s="156"/>
      <c r="O65" s="66">
        <f t="shared" si="219"/>
        <v>0</v>
      </c>
      <c r="P65" s="157"/>
      <c r="Q65" s="66">
        <f>SUM(P65*$E65*$F65*$H65*$J65*$Q$9)</f>
        <v>0</v>
      </c>
      <c r="R65" s="156"/>
      <c r="S65" s="66">
        <f>SUM(R65*$E65*$F65*$H65*$J65*$S$9)</f>
        <v>0</v>
      </c>
      <c r="T65" s="157"/>
      <c r="U65" s="66">
        <f>SUM(T65*$E65*$F65*$H65*$J65*$U$9)</f>
        <v>0</v>
      </c>
      <c r="V65" s="157"/>
      <c r="W65" s="66">
        <f>SUM(V65*$E65*$F65*$H65*$J65*$W$9)</f>
        <v>0</v>
      </c>
      <c r="X65" s="95"/>
      <c r="Y65" s="66"/>
      <c r="Z65" s="157"/>
      <c r="AA65" s="66">
        <f>SUM(Z65*$E65*$F65*$H65*$J65*$AA$9)</f>
        <v>0</v>
      </c>
      <c r="AB65" s="156"/>
      <c r="AC65" s="66">
        <f>SUM(AB65*$E65*$F65*$H65*$J65*$AC$9)</f>
        <v>0</v>
      </c>
      <c r="AD65" s="156"/>
      <c r="AE65" s="66">
        <f>SUM(AD65*$E65*$F65*$H65*$K65*$AE$9)</f>
        <v>0</v>
      </c>
      <c r="AF65" s="156"/>
      <c r="AG65" s="66">
        <f>SUM(AF65*$E65*$F65*$H65*$K65*$AG$9)</f>
        <v>0</v>
      </c>
      <c r="AH65" s="156"/>
      <c r="AI65" s="66">
        <f>SUM(AH65*$E65*$F65*$H65*$J65*$AI$9)</f>
        <v>0</v>
      </c>
      <c r="AJ65" s="157"/>
      <c r="AK65" s="66">
        <f>SUM(AJ65*$E65*$F65*$H65*$J65*$AK$9)</f>
        <v>0</v>
      </c>
      <c r="AL65" s="157"/>
      <c r="AM65" s="66"/>
      <c r="AN65" s="95"/>
      <c r="AO65" s="66">
        <f>SUM(AN65*$E65*$F65*$H65*$J65*$AO$9)</f>
        <v>0</v>
      </c>
      <c r="AP65" s="157"/>
      <c r="AQ65" s="66">
        <f>SUM(AP65*$E65*$F65*$H65*$J65*$AQ$9)</f>
        <v>0</v>
      </c>
      <c r="AR65" s="156"/>
      <c r="AS65" s="66">
        <f>SUM(AR65*$E65*$F65*$H65*$J65*$AS$9)</f>
        <v>0</v>
      </c>
      <c r="AT65" s="157"/>
      <c r="AU65" s="66">
        <f>SUM(AT65*$E65*$F65*$H65*$J65*$AU$9)</f>
        <v>0</v>
      </c>
      <c r="AV65" s="156"/>
      <c r="AW65" s="66">
        <f>SUM(AV65*$E65*$F65*$H65*$J65*$AW$9)</f>
        <v>0</v>
      </c>
      <c r="AX65" s="157"/>
      <c r="AY65" s="66">
        <f>SUM(AX65*$E65*$F65*$H65*$J65*$AY$9)</f>
        <v>0</v>
      </c>
      <c r="AZ65" s="157">
        <v>0</v>
      </c>
      <c r="BA65" s="66">
        <f>SUM(AZ65*$E65*$F65*$H65*$J65*$BA$9)</f>
        <v>0</v>
      </c>
      <c r="BB65" s="158"/>
      <c r="BC65" s="66">
        <f>SUM(BB65*$E65*$F65*$H65*$K65*$BC$9)</f>
        <v>0</v>
      </c>
      <c r="BD65" s="159"/>
      <c r="BE65" s="66">
        <f>SUM(BD65*$E65*$F65*$H65*$K65*$BE$9)</f>
        <v>0</v>
      </c>
      <c r="BF65" s="156"/>
      <c r="BG65" s="66">
        <f>SUM(BF65*$E65*$F65*$H65*$K65*$BG$9)</f>
        <v>0</v>
      </c>
      <c r="BH65" s="156"/>
      <c r="BI65" s="66">
        <f>SUM(BH65*$E65*$F65*$H65*$K65*$BI$9)</f>
        <v>0</v>
      </c>
      <c r="BJ65" s="157"/>
      <c r="BK65" s="66">
        <f>SUM(BJ65*$E65*$F65*$H65*$K65*$BK$9)</f>
        <v>0</v>
      </c>
      <c r="BL65" s="160"/>
      <c r="BM65" s="66"/>
      <c r="BN65" s="157">
        <v>0</v>
      </c>
      <c r="BO65" s="66">
        <f>SUM(BN65*$E65*$F65*$H65*$K65*$BO$9)</f>
        <v>0</v>
      </c>
      <c r="BP65" s="157"/>
      <c r="BQ65" s="66">
        <f>SUM(BP65*$E65*$F65*$H65*$K65*$BQ$9)</f>
        <v>0</v>
      </c>
      <c r="BR65" s="156"/>
      <c r="BS65" s="66">
        <f>SUM(BR65*$E65*$F65*$H65*$K65*$BS$9)</f>
        <v>0</v>
      </c>
      <c r="BT65" s="157"/>
      <c r="BU65" s="66">
        <f>SUM(BT65*$E65*$F65*$H65*$K65*$BU$9)</f>
        <v>0</v>
      </c>
      <c r="BV65" s="157"/>
      <c r="BW65" s="66">
        <f>SUM(BV65*$E65*$F65*$H65*$K65*$BW$9)</f>
        <v>0</v>
      </c>
      <c r="BX65" s="157"/>
      <c r="BY65" s="66">
        <f>(BX65*$E65*$F65*$H65*$K65*BY$9)</f>
        <v>0</v>
      </c>
      <c r="BZ65" s="87"/>
      <c r="CA65" s="66">
        <f t="shared" si="220"/>
        <v>0</v>
      </c>
      <c r="CB65" s="157"/>
      <c r="CC65" s="66">
        <f t="shared" si="221"/>
        <v>0</v>
      </c>
      <c r="CD65" s="156"/>
      <c r="CE65" s="66">
        <f t="shared" si="222"/>
        <v>0</v>
      </c>
      <c r="CF65" s="66"/>
      <c r="CG65" s="66">
        <f t="shared" si="223"/>
        <v>0</v>
      </c>
      <c r="CH65" s="66"/>
      <c r="CI65" s="66">
        <f t="shared" si="224"/>
        <v>0</v>
      </c>
      <c r="CJ65" s="92"/>
      <c r="CK65" s="92"/>
      <c r="CL65" s="93">
        <f>SUM(P65+N65+R65+T65+Z65+X65+V65+AD65+AB65+AF65+BB65+BF65+AH65+AP65+AR65+BP65+BR65+BN65+BT65+BV65+BJ65+AJ65+AL65+AN65+BD65+BH65+AT65+AV65+AX65+AZ65+BL65+BX65+BZ65+CB65+CD65+CF65+CH65)</f>
        <v>0</v>
      </c>
      <c r="CM65" s="93">
        <f>SUM(Q65+O65+S65+U65+AA65+Y65+W65+AE65+AC65+AG65+BC65+BG65+AI65+AQ65+AS65+BQ65+BS65+BO65+BU65+BW65+BK65+AK65+AM65+AO65+BE65+BI65+AU65+AW65+AY65+BA65+BM65+BY65+CA65+CC65+CE65+CG65+CI65)</f>
        <v>0</v>
      </c>
      <c r="CN65" s="66">
        <f>[3]ДС!EP66</f>
        <v>0</v>
      </c>
      <c r="CO65" s="67">
        <f>[3]ДС!EQ66</f>
        <v>0</v>
      </c>
      <c r="CP65" s="94">
        <f>CL65+CN65</f>
        <v>0</v>
      </c>
      <c r="CQ65" s="94">
        <f>CM65+CO65</f>
        <v>0</v>
      </c>
    </row>
    <row r="66" spans="1:96" s="1" customFormat="1" ht="18.75" customHeight="1" x14ac:dyDescent="0.25">
      <c r="A66" s="54">
        <v>14</v>
      </c>
      <c r="B66" s="54"/>
      <c r="C66" s="55" t="s">
        <v>175</v>
      </c>
      <c r="D66" s="69" t="s">
        <v>176</v>
      </c>
      <c r="E66" s="80">
        <v>17622</v>
      </c>
      <c r="F66" s="133">
        <v>1.7</v>
      </c>
      <c r="G66" s="115"/>
      <c r="H66" s="58"/>
      <c r="I66" s="58"/>
      <c r="J66" s="70">
        <v>1.4</v>
      </c>
      <c r="K66" s="71">
        <v>1.68</v>
      </c>
      <c r="L66" s="71">
        <v>2.23</v>
      </c>
      <c r="M66" s="72">
        <v>2.57</v>
      </c>
      <c r="N66" s="134">
        <f>SUM(N67:N68)</f>
        <v>5</v>
      </c>
      <c r="O66" s="134">
        <f t="shared" ref="O66:BZ66" si="225">SUM(O67:O68)</f>
        <v>188731.61999999997</v>
      </c>
      <c r="P66" s="134">
        <f t="shared" si="225"/>
        <v>0</v>
      </c>
      <c r="Q66" s="134">
        <f t="shared" si="225"/>
        <v>0</v>
      </c>
      <c r="R66" s="134">
        <f t="shared" si="225"/>
        <v>0</v>
      </c>
      <c r="S66" s="134">
        <f t="shared" si="225"/>
        <v>0</v>
      </c>
      <c r="T66" s="134">
        <f t="shared" si="225"/>
        <v>0</v>
      </c>
      <c r="U66" s="134">
        <f t="shared" si="225"/>
        <v>0</v>
      </c>
      <c r="V66" s="134">
        <f t="shared" si="225"/>
        <v>0</v>
      </c>
      <c r="W66" s="134">
        <f t="shared" si="225"/>
        <v>0</v>
      </c>
      <c r="X66" s="134">
        <f t="shared" si="225"/>
        <v>0</v>
      </c>
      <c r="Y66" s="134">
        <f t="shared" si="225"/>
        <v>0</v>
      </c>
      <c r="Z66" s="134">
        <f t="shared" si="225"/>
        <v>0</v>
      </c>
      <c r="AA66" s="134">
        <f t="shared" si="225"/>
        <v>0</v>
      </c>
      <c r="AB66" s="134">
        <f t="shared" si="225"/>
        <v>2</v>
      </c>
      <c r="AC66" s="134">
        <f t="shared" si="225"/>
        <v>75492.648000000001</v>
      </c>
      <c r="AD66" s="134">
        <f t="shared" si="225"/>
        <v>0</v>
      </c>
      <c r="AE66" s="134">
        <f t="shared" si="225"/>
        <v>0</v>
      </c>
      <c r="AF66" s="134">
        <f t="shared" si="225"/>
        <v>0</v>
      </c>
      <c r="AG66" s="134">
        <f t="shared" si="225"/>
        <v>0</v>
      </c>
      <c r="AH66" s="134">
        <f t="shared" si="225"/>
        <v>0</v>
      </c>
      <c r="AI66" s="134">
        <f t="shared" si="225"/>
        <v>0</v>
      </c>
      <c r="AJ66" s="134">
        <f t="shared" si="225"/>
        <v>0</v>
      </c>
      <c r="AK66" s="134">
        <f t="shared" si="225"/>
        <v>0</v>
      </c>
      <c r="AL66" s="134">
        <f t="shared" si="225"/>
        <v>0</v>
      </c>
      <c r="AM66" s="134">
        <f t="shared" si="225"/>
        <v>0</v>
      </c>
      <c r="AN66" s="134">
        <f t="shared" si="225"/>
        <v>0</v>
      </c>
      <c r="AO66" s="134">
        <f t="shared" si="225"/>
        <v>0</v>
      </c>
      <c r="AP66" s="134">
        <f t="shared" si="225"/>
        <v>0</v>
      </c>
      <c r="AQ66" s="134">
        <f t="shared" si="225"/>
        <v>0</v>
      </c>
      <c r="AR66" s="134">
        <f t="shared" si="225"/>
        <v>0</v>
      </c>
      <c r="AS66" s="134">
        <f t="shared" si="225"/>
        <v>0</v>
      </c>
      <c r="AT66" s="134">
        <f t="shared" si="225"/>
        <v>0</v>
      </c>
      <c r="AU66" s="134">
        <f t="shared" si="225"/>
        <v>0</v>
      </c>
      <c r="AV66" s="134">
        <f t="shared" si="225"/>
        <v>0</v>
      </c>
      <c r="AW66" s="134">
        <f t="shared" si="225"/>
        <v>0</v>
      </c>
      <c r="AX66" s="134">
        <f t="shared" si="225"/>
        <v>0</v>
      </c>
      <c r="AY66" s="134">
        <f t="shared" si="225"/>
        <v>0</v>
      </c>
      <c r="AZ66" s="134">
        <f t="shared" si="225"/>
        <v>0</v>
      </c>
      <c r="BA66" s="134">
        <f t="shared" si="225"/>
        <v>0</v>
      </c>
      <c r="BB66" s="134">
        <f t="shared" si="225"/>
        <v>0</v>
      </c>
      <c r="BC66" s="134">
        <f t="shared" si="225"/>
        <v>0</v>
      </c>
      <c r="BD66" s="134">
        <f t="shared" si="225"/>
        <v>0</v>
      </c>
      <c r="BE66" s="134">
        <f t="shared" si="225"/>
        <v>0</v>
      </c>
      <c r="BF66" s="134">
        <f t="shared" si="225"/>
        <v>0</v>
      </c>
      <c r="BG66" s="134">
        <f t="shared" si="225"/>
        <v>0</v>
      </c>
      <c r="BH66" s="134">
        <f t="shared" si="225"/>
        <v>0</v>
      </c>
      <c r="BI66" s="134">
        <f t="shared" si="225"/>
        <v>0</v>
      </c>
      <c r="BJ66" s="134">
        <f t="shared" si="225"/>
        <v>0</v>
      </c>
      <c r="BK66" s="134">
        <f t="shared" si="225"/>
        <v>0</v>
      </c>
      <c r="BL66" s="134">
        <f t="shared" si="225"/>
        <v>0</v>
      </c>
      <c r="BM66" s="134">
        <f t="shared" si="225"/>
        <v>0</v>
      </c>
      <c r="BN66" s="134">
        <f t="shared" si="225"/>
        <v>20</v>
      </c>
      <c r="BO66" s="134">
        <f t="shared" si="225"/>
        <v>905911.77599999984</v>
      </c>
      <c r="BP66" s="134">
        <f t="shared" si="225"/>
        <v>0</v>
      </c>
      <c r="BQ66" s="134">
        <f t="shared" si="225"/>
        <v>0</v>
      </c>
      <c r="BR66" s="134">
        <f t="shared" si="225"/>
        <v>0</v>
      </c>
      <c r="BS66" s="134">
        <f t="shared" si="225"/>
        <v>0</v>
      </c>
      <c r="BT66" s="134">
        <f t="shared" si="225"/>
        <v>0</v>
      </c>
      <c r="BU66" s="134">
        <f t="shared" si="225"/>
        <v>0</v>
      </c>
      <c r="BV66" s="134">
        <f t="shared" si="225"/>
        <v>0</v>
      </c>
      <c r="BW66" s="134">
        <f t="shared" si="225"/>
        <v>0</v>
      </c>
      <c r="BX66" s="134">
        <f t="shared" si="225"/>
        <v>0</v>
      </c>
      <c r="BY66" s="134">
        <f t="shared" si="225"/>
        <v>0</v>
      </c>
      <c r="BZ66" s="134">
        <f t="shared" si="225"/>
        <v>0</v>
      </c>
      <c r="CA66" s="134">
        <f t="shared" ref="CA66:CQ66" si="226">SUM(CA67:CA68)</f>
        <v>0</v>
      </c>
      <c r="CB66" s="134">
        <f t="shared" si="226"/>
        <v>0</v>
      </c>
      <c r="CC66" s="134">
        <f t="shared" si="226"/>
        <v>0</v>
      </c>
      <c r="CD66" s="134">
        <f t="shared" si="226"/>
        <v>0</v>
      </c>
      <c r="CE66" s="134">
        <f t="shared" si="226"/>
        <v>0</v>
      </c>
      <c r="CF66" s="134">
        <f t="shared" si="226"/>
        <v>90</v>
      </c>
      <c r="CG66" s="134">
        <f t="shared" si="226"/>
        <v>8446295.0879999995</v>
      </c>
      <c r="CH66" s="134">
        <f t="shared" si="226"/>
        <v>0</v>
      </c>
      <c r="CI66" s="134">
        <f t="shared" si="226"/>
        <v>0</v>
      </c>
      <c r="CJ66" s="134">
        <f t="shared" si="226"/>
        <v>0</v>
      </c>
      <c r="CK66" s="134">
        <f t="shared" si="226"/>
        <v>0</v>
      </c>
      <c r="CL66" s="134">
        <f t="shared" si="226"/>
        <v>117</v>
      </c>
      <c r="CM66" s="134">
        <f t="shared" si="226"/>
        <v>9616431.1319999993</v>
      </c>
      <c r="CN66" s="134">
        <f t="shared" si="226"/>
        <v>345</v>
      </c>
      <c r="CO66" s="135">
        <f t="shared" si="226"/>
        <v>25726956.947999999</v>
      </c>
      <c r="CP66" s="118">
        <f t="shared" si="226"/>
        <v>462</v>
      </c>
      <c r="CQ66" s="118">
        <f t="shared" si="226"/>
        <v>35343388.079999998</v>
      </c>
      <c r="CR66" s="3"/>
    </row>
    <row r="67" spans="1:96" s="3" customFormat="1" ht="30" customHeight="1" x14ac:dyDescent="0.25">
      <c r="A67" s="122"/>
      <c r="B67" s="122">
        <v>44</v>
      </c>
      <c r="C67" s="123" t="s">
        <v>177</v>
      </c>
      <c r="D67" s="79" t="s">
        <v>178</v>
      </c>
      <c r="E67" s="80">
        <v>17622</v>
      </c>
      <c r="F67" s="81">
        <v>1.53</v>
      </c>
      <c r="G67" s="82"/>
      <c r="H67" s="83">
        <v>1</v>
      </c>
      <c r="I67" s="84"/>
      <c r="J67" s="85">
        <v>1.4</v>
      </c>
      <c r="K67" s="85">
        <v>1.68</v>
      </c>
      <c r="L67" s="85">
        <v>2.23</v>
      </c>
      <c r="M67" s="86">
        <v>2.57</v>
      </c>
      <c r="N67" s="87">
        <v>5</v>
      </c>
      <c r="O67" s="66">
        <f t="shared" ref="O67:O68" si="227">SUM(N67*$E67*$F67*$H67*$J67*$O$9)</f>
        <v>188731.61999999997</v>
      </c>
      <c r="P67" s="88">
        <v>0</v>
      </c>
      <c r="Q67" s="66">
        <f>SUM(P67*$E67*$F67*$H67*$J67*$Q$9)</f>
        <v>0</v>
      </c>
      <c r="R67" s="66">
        <v>0</v>
      </c>
      <c r="S67" s="66">
        <f>SUM(R67*$E67*$F67*$H67*$J67*$S$9)</f>
        <v>0</v>
      </c>
      <c r="T67" s="88">
        <v>0</v>
      </c>
      <c r="U67" s="66">
        <f>SUM(T67*$E67*$F67*$H67*$J67*$U$9)</f>
        <v>0</v>
      </c>
      <c r="V67" s="88">
        <v>0</v>
      </c>
      <c r="W67" s="66">
        <f>SUM(V67*$E67*$F67*$H67*$J67*$W$9)</f>
        <v>0</v>
      </c>
      <c r="X67" s="88"/>
      <c r="Y67" s="66"/>
      <c r="Z67" s="88"/>
      <c r="AA67" s="66">
        <f>SUM(Z67*$E67*$F67*$H67*$J67*$AA$9)</f>
        <v>0</v>
      </c>
      <c r="AB67" s="161">
        <v>2</v>
      </c>
      <c r="AC67" s="66">
        <f>SUM(AB67*$E67*$F67*$H67*$J67*$AC$9)</f>
        <v>75492.648000000001</v>
      </c>
      <c r="AD67" s="66">
        <v>0</v>
      </c>
      <c r="AE67" s="66">
        <f>SUM(AD67*$E67*$F67*$H67*$K67*$AE$9)</f>
        <v>0</v>
      </c>
      <c r="AF67" s="66">
        <v>0</v>
      </c>
      <c r="AG67" s="66">
        <f>SUM(AF67*$E67*$F67*$H67*$K67*$AG$9)</f>
        <v>0</v>
      </c>
      <c r="AH67" s="66"/>
      <c r="AI67" s="66">
        <f>SUM(AH67*$E67*$F67*$H67*$J67*$AI$9)</f>
        <v>0</v>
      </c>
      <c r="AJ67" s="88">
        <v>0</v>
      </c>
      <c r="AK67" s="66">
        <f>SUM(AJ67*$E67*$F67*$H67*$J67*$AK$9)</f>
        <v>0</v>
      </c>
      <c r="AL67" s="88"/>
      <c r="AM67" s="66"/>
      <c r="AN67" s="88"/>
      <c r="AO67" s="66">
        <f>SUM(AN67*$E67*$F67*$H67*$J67*$AO$9)</f>
        <v>0</v>
      </c>
      <c r="AP67" s="88">
        <v>0</v>
      </c>
      <c r="AQ67" s="66">
        <f>SUM(AP67*$E67*$F67*$H67*$J67*$AQ$9)</f>
        <v>0</v>
      </c>
      <c r="AR67" s="66">
        <v>0</v>
      </c>
      <c r="AS67" s="66">
        <f>SUM(AR67*$E67*$F67*$H67*$J67*$AS$9)</f>
        <v>0</v>
      </c>
      <c r="AT67" s="88">
        <v>0</v>
      </c>
      <c r="AU67" s="66">
        <f>SUM(AT67*$E67*$F67*$H67*$J67*$AU$9)</f>
        <v>0</v>
      </c>
      <c r="AV67" s="88">
        <v>0</v>
      </c>
      <c r="AW67" s="66">
        <f>SUM(AV67*$E67*$F67*$H67*$J67*$AW$9)</f>
        <v>0</v>
      </c>
      <c r="AX67" s="88">
        <v>0</v>
      </c>
      <c r="AY67" s="66">
        <f>SUM(AX67*$E67*$F67*$H67*$J67*$AY$9)</f>
        <v>0</v>
      </c>
      <c r="AZ67" s="88"/>
      <c r="BA67" s="66">
        <f>SUM(AZ67*$E67*$F67*$H67*$J67*$BA$9)</f>
        <v>0</v>
      </c>
      <c r="BB67" s="89"/>
      <c r="BC67" s="66">
        <f>SUM(BB67*$E67*$F67*$H67*$K67*$BC$9)</f>
        <v>0</v>
      </c>
      <c r="BD67" s="139">
        <v>0</v>
      </c>
      <c r="BE67" s="66">
        <f>SUM(BD67*$E67*$F67*$H67*$K67*$BE$9)</f>
        <v>0</v>
      </c>
      <c r="BF67" s="131"/>
      <c r="BG67" s="66">
        <f>SUM(BF67*$E67*$F67*$H67*$K67*$BG$9)</f>
        <v>0</v>
      </c>
      <c r="BH67" s="66">
        <v>0</v>
      </c>
      <c r="BI67" s="66">
        <f>SUM(BH67*$E67*$F67*$H67*$K67*$BI$9)</f>
        <v>0</v>
      </c>
      <c r="BJ67" s="88">
        <v>0</v>
      </c>
      <c r="BK67" s="66">
        <f>SUM(BJ67*$E67*$F67*$H67*$K67*$BK$9)</f>
        <v>0</v>
      </c>
      <c r="BL67" s="90"/>
      <c r="BM67" s="66"/>
      <c r="BN67" s="66">
        <v>20</v>
      </c>
      <c r="BO67" s="66">
        <f>SUM(BN67*$E67*$F67*$H67*$K67*$BO$9)</f>
        <v>905911.77599999984</v>
      </c>
      <c r="BP67" s="88">
        <v>0</v>
      </c>
      <c r="BQ67" s="66">
        <f>SUM(BP67*$E67*$F67*$H67*$K67*$BQ$9)</f>
        <v>0</v>
      </c>
      <c r="BR67" s="66">
        <v>0</v>
      </c>
      <c r="BS67" s="66">
        <f>SUM(BR67*$E67*$F67*$H67*$K67*$BS$9)</f>
        <v>0</v>
      </c>
      <c r="BT67" s="88">
        <v>0</v>
      </c>
      <c r="BU67" s="66">
        <f>SUM(BT67*$E67*$F67*$H67*$K67*$BU$9)</f>
        <v>0</v>
      </c>
      <c r="BV67" s="88"/>
      <c r="BW67" s="66">
        <f>SUM(BV67*$E67*$F67*$H67*$K67*$BW$9)</f>
        <v>0</v>
      </c>
      <c r="BX67" s="88"/>
      <c r="BY67" s="66">
        <f>(BX67*$E67*$F67*$H67*$K67*BY$9)</f>
        <v>0</v>
      </c>
      <c r="BZ67" s="66"/>
      <c r="CA67" s="66">
        <f t="shared" ref="CA67:CA68" si="228">(BZ67*$E67*$F67*$H67*$K67*CA$9)</f>
        <v>0</v>
      </c>
      <c r="CB67" s="88">
        <v>0</v>
      </c>
      <c r="CC67" s="66">
        <f t="shared" ref="CC67:CC68" si="229">(CB67*$E67*$F67*$H67*$L67*CC$9)</f>
        <v>0</v>
      </c>
      <c r="CD67" s="66">
        <v>0</v>
      </c>
      <c r="CE67" s="66">
        <f t="shared" ref="CE67:CE68" si="230">(CD67*$E67*$F67*$H67*$M67*CE$9)</f>
        <v>0</v>
      </c>
      <c r="CF67" s="66"/>
      <c r="CG67" s="66">
        <f t="shared" ref="CG67:CG68" si="231">(CF67*$E67*$F67*$H67*$K67*CG$9)</f>
        <v>0</v>
      </c>
      <c r="CH67" s="66"/>
      <c r="CI67" s="66">
        <f t="shared" ref="CI67:CI68" si="232">(CH67*$E67*$F67*$H67*$J67*CI$9)</f>
        <v>0</v>
      </c>
      <c r="CJ67" s="92"/>
      <c r="CK67" s="92"/>
      <c r="CL67" s="93">
        <f>SUM(P67+N67+R67+T67+Z67+X67+V67+AD67+AB67+AF67+BB67+BF67+AH67+AP67+AR67+BP67+BR67+BN67+BT67+BV67+BJ67+AJ67+AL67+AN67+BD67+BH67+AT67+AV67+AX67+AZ67+BL67+BX67+BZ67+CB67+CD67+CF67+CH67)</f>
        <v>27</v>
      </c>
      <c r="CM67" s="93">
        <f>SUM(Q67+O67+S67+U67+AA67+Y67+W67+AE67+AC67+AG67+BC67+BG67+AI67+AQ67+AS67+BQ67+BS67+BO67+BU67+BW67+BK67+AK67+AM67+AO67+BE67+BI67+AU67+AW67+AY67+BA67+BM67+BY67+CA67+CC67+CE67+CG67+CI67)</f>
        <v>1170136.0439999998</v>
      </c>
      <c r="CN67" s="66">
        <f>[3]ДС!EP68</f>
        <v>31</v>
      </c>
      <c r="CO67" s="67">
        <f>[3]ДС!EQ68</f>
        <v>1170136.044</v>
      </c>
      <c r="CP67" s="94">
        <f>CL67+CN67</f>
        <v>58</v>
      </c>
      <c r="CQ67" s="94">
        <f>CM67+CO67</f>
        <v>2340272.0879999995</v>
      </c>
    </row>
    <row r="68" spans="1:96" s="3" customFormat="1" ht="30" customHeight="1" x14ac:dyDescent="0.25">
      <c r="A68" s="122"/>
      <c r="B68" s="122">
        <v>45</v>
      </c>
      <c r="C68" s="123" t="s">
        <v>179</v>
      </c>
      <c r="D68" s="162" t="s">
        <v>180</v>
      </c>
      <c r="E68" s="80">
        <v>17622</v>
      </c>
      <c r="F68" s="81">
        <v>3.17</v>
      </c>
      <c r="G68" s="82"/>
      <c r="H68" s="83">
        <v>1</v>
      </c>
      <c r="I68" s="84"/>
      <c r="J68" s="85">
        <v>1.4</v>
      </c>
      <c r="K68" s="85">
        <v>1.68</v>
      </c>
      <c r="L68" s="85">
        <v>2.23</v>
      </c>
      <c r="M68" s="86">
        <v>2.57</v>
      </c>
      <c r="N68" s="87">
        <v>0</v>
      </c>
      <c r="O68" s="66">
        <f t="shared" si="227"/>
        <v>0</v>
      </c>
      <c r="P68" s="88">
        <v>0</v>
      </c>
      <c r="Q68" s="66">
        <f>SUM(P68*$E68*$F68*$H68*$J68*$Q$9)</f>
        <v>0</v>
      </c>
      <c r="R68" s="66">
        <v>0</v>
      </c>
      <c r="S68" s="66">
        <f>SUM(R68*$E68*$F68*$H68*$J68*$S$9)</f>
        <v>0</v>
      </c>
      <c r="T68" s="88">
        <v>0</v>
      </c>
      <c r="U68" s="66">
        <f>SUM(T68*$E68*$F68*$H68*$J68*$U$9)</f>
        <v>0</v>
      </c>
      <c r="V68" s="88">
        <v>0</v>
      </c>
      <c r="W68" s="66">
        <f>SUM(V68*$E68*$F68*$H68*$J68*$W$9)</f>
        <v>0</v>
      </c>
      <c r="X68" s="88"/>
      <c r="Y68" s="66"/>
      <c r="Z68" s="88"/>
      <c r="AA68" s="66">
        <f>SUM(Z68*$E68*$F68*$H68*$J68*$AA$9)</f>
        <v>0</v>
      </c>
      <c r="AB68" s="66"/>
      <c r="AC68" s="66">
        <f>SUM(AB68*$E68*$F68*$H68*$J68*$AC$9)</f>
        <v>0</v>
      </c>
      <c r="AD68" s="66">
        <v>0</v>
      </c>
      <c r="AE68" s="66">
        <f>SUM(AD68*$E68*$F68*$H68*$K68*$AE$9)</f>
        <v>0</v>
      </c>
      <c r="AF68" s="66">
        <v>0</v>
      </c>
      <c r="AG68" s="66">
        <f>SUM(AF68*$E68*$F68*$H68*$K68*$AG$9)</f>
        <v>0</v>
      </c>
      <c r="AH68" s="66"/>
      <c r="AI68" s="66">
        <f>SUM(AH68*$E68*$F68*$H68*$J68*$AI$9)</f>
        <v>0</v>
      </c>
      <c r="AJ68" s="88">
        <v>0</v>
      </c>
      <c r="AK68" s="66">
        <f>SUM(AJ68*$E68*$F68*$H68*$J68*$AK$9)</f>
        <v>0</v>
      </c>
      <c r="AL68" s="88"/>
      <c r="AM68" s="66"/>
      <c r="AN68" s="88"/>
      <c r="AO68" s="66">
        <f>SUM(AN68*$E68*$F68*$H68*$J68*$AO$9)</f>
        <v>0</v>
      </c>
      <c r="AP68" s="88">
        <v>0</v>
      </c>
      <c r="AQ68" s="66">
        <f>SUM(AP68*$E68*$F68*$H68*$J68*$AQ$9)</f>
        <v>0</v>
      </c>
      <c r="AR68" s="66">
        <v>0</v>
      </c>
      <c r="AS68" s="66">
        <f>SUM(AR68*$E68*$F68*$H68*$J68*$AS$9)</f>
        <v>0</v>
      </c>
      <c r="AT68" s="88">
        <v>0</v>
      </c>
      <c r="AU68" s="66">
        <f>SUM(AT68*$E68*$F68*$H68*$J68*$AU$9)</f>
        <v>0</v>
      </c>
      <c r="AV68" s="88">
        <v>0</v>
      </c>
      <c r="AW68" s="66">
        <f>SUM(AV68*$E68*$F68*$H68*$J68*$AW$9)</f>
        <v>0</v>
      </c>
      <c r="AX68" s="88">
        <v>0</v>
      </c>
      <c r="AY68" s="66">
        <f>SUM(AX68*$E68*$F68*$H68*$J68*$AY$9)</f>
        <v>0</v>
      </c>
      <c r="AZ68" s="88"/>
      <c r="BA68" s="66">
        <f>SUM(AZ68*$E68*$F68*$H68*$J68*$BA$9)</f>
        <v>0</v>
      </c>
      <c r="BB68" s="154"/>
      <c r="BC68" s="66">
        <f>SUM(BB68*$E68*$F68*$H68*$K68*$BC$9)</f>
        <v>0</v>
      </c>
      <c r="BD68" s="139">
        <v>0</v>
      </c>
      <c r="BE68" s="66">
        <f>SUM(BD68*$E68*$F68*$H68*$K68*$BE$9)</f>
        <v>0</v>
      </c>
      <c r="BF68" s="66">
        <v>0</v>
      </c>
      <c r="BG68" s="66">
        <f>SUM(BF68*$E68*$F68*$H68*$K68*$BG$9)</f>
        <v>0</v>
      </c>
      <c r="BH68" s="66">
        <v>0</v>
      </c>
      <c r="BI68" s="66">
        <f>SUM(BH68*$E68*$F68*$H68*$K68*$BI$9)</f>
        <v>0</v>
      </c>
      <c r="BJ68" s="88"/>
      <c r="BK68" s="66">
        <f>SUM(BJ68*$E68*$F68*$H68*$K68*$BK$9)</f>
        <v>0</v>
      </c>
      <c r="BL68" s="90"/>
      <c r="BM68" s="66"/>
      <c r="BN68" s="88">
        <v>0</v>
      </c>
      <c r="BO68" s="66">
        <f>SUM(BN68*$E68*$F68*$H68*$K68*$BO$9)</f>
        <v>0</v>
      </c>
      <c r="BP68" s="88">
        <v>0</v>
      </c>
      <c r="BQ68" s="66">
        <f>SUM(BP68*$E68*$F68*$H68*$K68*$BQ$9)</f>
        <v>0</v>
      </c>
      <c r="BR68" s="66">
        <v>0</v>
      </c>
      <c r="BS68" s="66">
        <f>SUM(BR68*$E68*$F68*$H68*$K68*$BS$9)</f>
        <v>0</v>
      </c>
      <c r="BT68" s="88">
        <v>0</v>
      </c>
      <c r="BU68" s="66">
        <f>SUM(BT68*$E68*$F68*$H68*$K68*$BU$9)</f>
        <v>0</v>
      </c>
      <c r="BV68" s="88"/>
      <c r="BW68" s="66">
        <f>SUM(BV68*$E68*$F68*$H68*$K68*$BW$9)</f>
        <v>0</v>
      </c>
      <c r="BX68" s="88"/>
      <c r="BY68" s="66">
        <f>(BX68*$E68*$F68*$H68*$K68*BY$9)</f>
        <v>0</v>
      </c>
      <c r="BZ68" s="66"/>
      <c r="CA68" s="66">
        <f t="shared" si="228"/>
        <v>0</v>
      </c>
      <c r="CB68" s="88">
        <v>0</v>
      </c>
      <c r="CC68" s="66">
        <f t="shared" si="229"/>
        <v>0</v>
      </c>
      <c r="CD68" s="66">
        <v>0</v>
      </c>
      <c r="CE68" s="66">
        <f t="shared" si="230"/>
        <v>0</v>
      </c>
      <c r="CF68" s="161">
        <v>90</v>
      </c>
      <c r="CG68" s="66">
        <f t="shared" si="231"/>
        <v>8446295.0879999995</v>
      </c>
      <c r="CH68" s="92"/>
      <c r="CI68" s="66">
        <f t="shared" si="232"/>
        <v>0</v>
      </c>
      <c r="CJ68" s="92"/>
      <c r="CK68" s="92"/>
      <c r="CL68" s="93">
        <f>SUM(P68+N68+R68+T68+Z68+X68+V68+AD68+AB68+AF68+BB68+BF68+AH68+AP68+AR68+BP68+BR68+BN68+BT68+BV68+BJ68+AJ68+AL68+AN68+BD68+BH68+AT68+AV68+AX68+AZ68+BL68+BX68+BZ68+CB68+CD68+CF68+CH68)</f>
        <v>90</v>
      </c>
      <c r="CM68" s="93">
        <f>SUM(Q68+O68+S68+U68+AA68+Y68+W68+AE68+AC68+AG68+BC68+BG68+AI68+AQ68+AS68+BQ68+BS68+BO68+BU68+BW68+BK68+AK68+AM68+AO68+BE68+BI68+AU68+AW68+AY68+BA68+BM68+BY68+CA68+CC68+CE68+CG68+CI68)</f>
        <v>8446295.0879999995</v>
      </c>
      <c r="CN68" s="66">
        <f>[3]ДС!EP69</f>
        <v>314</v>
      </c>
      <c r="CO68" s="67">
        <f>[3]ДС!EQ69</f>
        <v>24556820.903999999</v>
      </c>
      <c r="CP68" s="94">
        <f>CL68+CN68</f>
        <v>404</v>
      </c>
      <c r="CQ68" s="94">
        <f>CM68+CO68</f>
        <v>33003115.991999999</v>
      </c>
    </row>
    <row r="69" spans="1:96" s="142" customFormat="1" ht="18.75" customHeight="1" x14ac:dyDescent="0.25">
      <c r="A69" s="141">
        <v>15</v>
      </c>
      <c r="B69" s="141"/>
      <c r="C69" s="55" t="s">
        <v>181</v>
      </c>
      <c r="D69" s="163" t="s">
        <v>182</v>
      </c>
      <c r="E69" s="80">
        <v>17622</v>
      </c>
      <c r="F69" s="133">
        <v>1.05</v>
      </c>
      <c r="G69" s="115"/>
      <c r="H69" s="58"/>
      <c r="I69" s="58"/>
      <c r="J69" s="70">
        <v>1.4</v>
      </c>
      <c r="K69" s="71">
        <v>1.68</v>
      </c>
      <c r="L69" s="71">
        <v>2.23</v>
      </c>
      <c r="M69" s="72">
        <v>2.57</v>
      </c>
      <c r="N69" s="134">
        <f>SUM(N70:N72)</f>
        <v>15</v>
      </c>
      <c r="O69" s="134">
        <f t="shared" ref="O69:BZ69" si="233">SUM(O70:O72)</f>
        <v>344527.72199999995</v>
      </c>
      <c r="P69" s="134">
        <f t="shared" si="233"/>
        <v>0</v>
      </c>
      <c r="Q69" s="134">
        <f t="shared" si="233"/>
        <v>0</v>
      </c>
      <c r="R69" s="134">
        <f>SUM(R70:R72)</f>
        <v>670</v>
      </c>
      <c r="S69" s="134">
        <f t="shared" si="233"/>
        <v>35406298.619999997</v>
      </c>
      <c r="T69" s="134">
        <f t="shared" si="233"/>
        <v>0</v>
      </c>
      <c r="U69" s="134">
        <f t="shared" si="233"/>
        <v>0</v>
      </c>
      <c r="V69" s="134">
        <f t="shared" si="233"/>
        <v>0</v>
      </c>
      <c r="W69" s="134">
        <f t="shared" si="233"/>
        <v>0</v>
      </c>
      <c r="X69" s="134">
        <f t="shared" si="233"/>
        <v>0</v>
      </c>
      <c r="Y69" s="134">
        <f t="shared" si="233"/>
        <v>0</v>
      </c>
      <c r="Z69" s="134">
        <f t="shared" si="233"/>
        <v>61</v>
      </c>
      <c r="AA69" s="134">
        <f t="shared" si="233"/>
        <v>1401079.4027999998</v>
      </c>
      <c r="AB69" s="134">
        <f t="shared" si="233"/>
        <v>5</v>
      </c>
      <c r="AC69" s="134">
        <f t="shared" si="233"/>
        <v>114842.57399999999</v>
      </c>
      <c r="AD69" s="134">
        <f t="shared" si="233"/>
        <v>0</v>
      </c>
      <c r="AE69" s="134">
        <f t="shared" si="233"/>
        <v>0</v>
      </c>
      <c r="AF69" s="134">
        <f t="shared" si="233"/>
        <v>5</v>
      </c>
      <c r="AG69" s="134">
        <f t="shared" si="233"/>
        <v>137811.0888</v>
      </c>
      <c r="AH69" s="134">
        <f t="shared" si="233"/>
        <v>6</v>
      </c>
      <c r="AI69" s="134">
        <f t="shared" si="233"/>
        <v>137811.0888</v>
      </c>
      <c r="AJ69" s="134">
        <f t="shared" si="233"/>
        <v>0</v>
      </c>
      <c r="AK69" s="134">
        <f t="shared" si="233"/>
        <v>0</v>
      </c>
      <c r="AL69" s="134">
        <f t="shared" si="233"/>
        <v>0</v>
      </c>
      <c r="AM69" s="134">
        <f t="shared" si="233"/>
        <v>0</v>
      </c>
      <c r="AN69" s="134">
        <f t="shared" si="233"/>
        <v>0</v>
      </c>
      <c r="AO69" s="134">
        <f t="shared" si="233"/>
        <v>0</v>
      </c>
      <c r="AP69" s="134">
        <f t="shared" si="233"/>
        <v>0</v>
      </c>
      <c r="AQ69" s="134">
        <f t="shared" si="233"/>
        <v>0</v>
      </c>
      <c r="AR69" s="134">
        <f t="shared" si="233"/>
        <v>0</v>
      </c>
      <c r="AS69" s="134">
        <f t="shared" si="233"/>
        <v>0</v>
      </c>
      <c r="AT69" s="134">
        <f t="shared" si="233"/>
        <v>0</v>
      </c>
      <c r="AU69" s="134">
        <f t="shared" si="233"/>
        <v>0</v>
      </c>
      <c r="AV69" s="134">
        <f t="shared" si="233"/>
        <v>0</v>
      </c>
      <c r="AW69" s="134">
        <f t="shared" si="233"/>
        <v>0</v>
      </c>
      <c r="AX69" s="134">
        <f t="shared" si="233"/>
        <v>0</v>
      </c>
      <c r="AY69" s="134">
        <f t="shared" si="233"/>
        <v>0</v>
      </c>
      <c r="AZ69" s="134">
        <f t="shared" si="233"/>
        <v>36</v>
      </c>
      <c r="BA69" s="134">
        <f t="shared" si="233"/>
        <v>826866.53280000004</v>
      </c>
      <c r="BB69" s="134">
        <f t="shared" si="233"/>
        <v>50</v>
      </c>
      <c r="BC69" s="134">
        <f t="shared" si="233"/>
        <v>1378110.8879999998</v>
      </c>
      <c r="BD69" s="134">
        <f t="shared" si="233"/>
        <v>0</v>
      </c>
      <c r="BE69" s="134">
        <f t="shared" si="233"/>
        <v>0</v>
      </c>
      <c r="BF69" s="134">
        <f t="shared" si="233"/>
        <v>0</v>
      </c>
      <c r="BG69" s="134">
        <f t="shared" si="233"/>
        <v>0</v>
      </c>
      <c r="BH69" s="134">
        <f t="shared" si="233"/>
        <v>3</v>
      </c>
      <c r="BI69" s="134">
        <f t="shared" si="233"/>
        <v>82686.653279999999</v>
      </c>
      <c r="BJ69" s="134">
        <f t="shared" si="233"/>
        <v>0</v>
      </c>
      <c r="BK69" s="134">
        <f t="shared" si="233"/>
        <v>0</v>
      </c>
      <c r="BL69" s="134">
        <f t="shared" si="233"/>
        <v>0</v>
      </c>
      <c r="BM69" s="134">
        <f t="shared" si="233"/>
        <v>0</v>
      </c>
      <c r="BN69" s="134">
        <f t="shared" si="233"/>
        <v>50</v>
      </c>
      <c r="BO69" s="134">
        <f t="shared" si="233"/>
        <v>1378110.8879999998</v>
      </c>
      <c r="BP69" s="134">
        <f t="shared" si="233"/>
        <v>0</v>
      </c>
      <c r="BQ69" s="134">
        <f t="shared" si="233"/>
        <v>0</v>
      </c>
      <c r="BR69" s="134">
        <f t="shared" si="233"/>
        <v>24</v>
      </c>
      <c r="BS69" s="134">
        <f t="shared" si="233"/>
        <v>661493.22623999999</v>
      </c>
      <c r="BT69" s="134">
        <f t="shared" si="233"/>
        <v>0</v>
      </c>
      <c r="BU69" s="134">
        <f t="shared" si="233"/>
        <v>0</v>
      </c>
      <c r="BV69" s="134">
        <f t="shared" si="233"/>
        <v>13</v>
      </c>
      <c r="BW69" s="134">
        <f t="shared" si="233"/>
        <v>358308.83087999996</v>
      </c>
      <c r="BX69" s="134">
        <f t="shared" si="233"/>
        <v>17</v>
      </c>
      <c r="BY69" s="134">
        <f t="shared" si="233"/>
        <v>468557.70192000002</v>
      </c>
      <c r="BZ69" s="118">
        <f t="shared" si="233"/>
        <v>0</v>
      </c>
      <c r="CA69" s="134">
        <f t="shared" ref="CA69:CQ69" si="234">SUM(CA70:CA72)</f>
        <v>0</v>
      </c>
      <c r="CB69" s="134">
        <f t="shared" si="234"/>
        <v>35</v>
      </c>
      <c r="CC69" s="134">
        <f t="shared" si="234"/>
        <v>1280494.7001</v>
      </c>
      <c r="CD69" s="134">
        <f t="shared" si="234"/>
        <v>60</v>
      </c>
      <c r="CE69" s="134">
        <f t="shared" si="234"/>
        <v>2529817.8443999998</v>
      </c>
      <c r="CF69" s="134">
        <f t="shared" si="234"/>
        <v>0</v>
      </c>
      <c r="CG69" s="134">
        <f t="shared" si="234"/>
        <v>0</v>
      </c>
      <c r="CH69" s="134">
        <f t="shared" si="234"/>
        <v>2</v>
      </c>
      <c r="CI69" s="134">
        <f t="shared" si="234"/>
        <v>45937.029600000002</v>
      </c>
      <c r="CJ69" s="134">
        <f t="shared" si="234"/>
        <v>0</v>
      </c>
      <c r="CK69" s="134">
        <f t="shared" si="234"/>
        <v>0</v>
      </c>
      <c r="CL69" s="134">
        <f t="shared" si="234"/>
        <v>1052</v>
      </c>
      <c r="CM69" s="134">
        <f t="shared" si="234"/>
        <v>46552754.791619994</v>
      </c>
      <c r="CN69" s="134">
        <f t="shared" si="234"/>
        <v>6073</v>
      </c>
      <c r="CO69" s="135">
        <f t="shared" si="234"/>
        <v>180626107.60655993</v>
      </c>
      <c r="CP69" s="118">
        <f t="shared" si="234"/>
        <v>7125</v>
      </c>
      <c r="CQ69" s="118">
        <f t="shared" si="234"/>
        <v>227178862.39817995</v>
      </c>
    </row>
    <row r="70" spans="1:96" s="3" customFormat="1" ht="30" customHeight="1" x14ac:dyDescent="0.25">
      <c r="A70" s="122"/>
      <c r="B70" s="122">
        <v>46</v>
      </c>
      <c r="C70" s="123" t="s">
        <v>183</v>
      </c>
      <c r="D70" s="164" t="s">
        <v>184</v>
      </c>
      <c r="E70" s="80">
        <v>17622</v>
      </c>
      <c r="F70" s="81">
        <v>0.98</v>
      </c>
      <c r="G70" s="82"/>
      <c r="H70" s="149">
        <v>0.95</v>
      </c>
      <c r="I70" s="149"/>
      <c r="J70" s="85">
        <v>1.4</v>
      </c>
      <c r="K70" s="85">
        <v>1.68</v>
      </c>
      <c r="L70" s="85">
        <v>2.23</v>
      </c>
      <c r="M70" s="86">
        <v>2.57</v>
      </c>
      <c r="N70" s="87">
        <v>15</v>
      </c>
      <c r="O70" s="66">
        <f t="shared" ref="O70:O72" si="235">SUM(N70*$E70*$F70*$H70*$J70*$O$9)</f>
        <v>344527.72199999995</v>
      </c>
      <c r="P70" s="88"/>
      <c r="Q70" s="66">
        <f>SUM(P70*$E70*$F70*$H70*$J70*$Q$9)</f>
        <v>0</v>
      </c>
      <c r="R70" s="66">
        <v>250</v>
      </c>
      <c r="S70" s="66">
        <f>SUM(R70*$E70*$F70*$H70*$J70*$S$9)</f>
        <v>5742128.6999999993</v>
      </c>
      <c r="T70" s="88"/>
      <c r="U70" s="66">
        <f>SUM(T70*$E70*$F70*$H70*$J70*$U$9)</f>
        <v>0</v>
      </c>
      <c r="V70" s="88"/>
      <c r="W70" s="66">
        <f>SUM(V70*$E70*$F70*$H70*$J70*$W$9)</f>
        <v>0</v>
      </c>
      <c r="X70" s="88"/>
      <c r="Y70" s="66"/>
      <c r="Z70" s="66">
        <v>61</v>
      </c>
      <c r="AA70" s="66">
        <f>SUM(Z70*$E70*$F70*$H70*$J70*$AA$9)</f>
        <v>1401079.4027999998</v>
      </c>
      <c r="AB70" s="66">
        <v>5</v>
      </c>
      <c r="AC70" s="66">
        <f>SUM(AB70*$E70*$F70*$H70*$J70*$AC$9)</f>
        <v>114842.57399999999</v>
      </c>
      <c r="AD70" s="66">
        <v>0</v>
      </c>
      <c r="AE70" s="66">
        <f>SUM(AD70*$E70*$F70*$H70*$K70*$AE$9)</f>
        <v>0</v>
      </c>
      <c r="AF70" s="131">
        <v>5</v>
      </c>
      <c r="AG70" s="66">
        <f>SUM(AF70*$E70*$F70*$H70*$K70*$AG$9)</f>
        <v>137811.0888</v>
      </c>
      <c r="AH70" s="66">
        <v>6</v>
      </c>
      <c r="AI70" s="66">
        <f>SUM(AH70*$E70*$F70*$H70*$J70*$AI$9)</f>
        <v>137811.0888</v>
      </c>
      <c r="AJ70" s="88"/>
      <c r="AK70" s="66">
        <f>SUM(AJ70*$E70*$F70*$H70*$J70*$AK$9)</f>
        <v>0</v>
      </c>
      <c r="AL70" s="88"/>
      <c r="AM70" s="66"/>
      <c r="AN70" s="88"/>
      <c r="AO70" s="66">
        <f>SUM(AN70*$E70*$F70*$H70*$J70*$AO$9)</f>
        <v>0</v>
      </c>
      <c r="AP70" s="88"/>
      <c r="AQ70" s="66">
        <f>SUM(AP70*$E70*$F70*$H70*$J70*$AQ$9)</f>
        <v>0</v>
      </c>
      <c r="AR70" s="66">
        <v>0</v>
      </c>
      <c r="AS70" s="66">
        <f>SUM(AR70*$E70*$F70*$H70*$J70*$AS$9)</f>
        <v>0</v>
      </c>
      <c r="AT70" s="88"/>
      <c r="AU70" s="66">
        <f>SUM(AT70*$E70*$F70*$H70*$J70*$AU$9)</f>
        <v>0</v>
      </c>
      <c r="AV70" s="88"/>
      <c r="AW70" s="66">
        <f>SUM(AV70*$E70*$F70*$H70*$J70*$AW$9)</f>
        <v>0</v>
      </c>
      <c r="AX70" s="66"/>
      <c r="AY70" s="66">
        <f>SUM(AX70*$E70*$F70*$H70*$J70*$AY$9)</f>
        <v>0</v>
      </c>
      <c r="AZ70" s="66">
        <v>36</v>
      </c>
      <c r="BA70" s="66">
        <f>SUM(AZ70*$E70*$F70*$H70*$J70*$BA$9)</f>
        <v>826866.53280000004</v>
      </c>
      <c r="BB70" s="89">
        <v>50</v>
      </c>
      <c r="BC70" s="66">
        <f>SUM(BB70*$E70*$F70*$H70*$K70*$BC$9)</f>
        <v>1378110.8879999998</v>
      </c>
      <c r="BD70" s="139"/>
      <c r="BE70" s="66">
        <f>SUM(BD70*$E70*$F70*$H70*$K70*$BE$9)</f>
        <v>0</v>
      </c>
      <c r="BF70" s="66"/>
      <c r="BG70" s="66">
        <f>SUM(BF70*$E70*$F70*$H70*$K70*$BG$9)</f>
        <v>0</v>
      </c>
      <c r="BH70" s="155">
        <v>3</v>
      </c>
      <c r="BI70" s="66">
        <f>SUM(BH70*$E70*$F70*$H70*$K70*$BI$9)</f>
        <v>82686.653279999999</v>
      </c>
      <c r="BJ70" s="66"/>
      <c r="BK70" s="66">
        <f>SUM(BJ70*$E70*$F70*$H70*$K70*$BK$9)</f>
        <v>0</v>
      </c>
      <c r="BL70" s="132"/>
      <c r="BM70" s="66"/>
      <c r="BN70" s="131">
        <v>50</v>
      </c>
      <c r="BO70" s="66">
        <f>SUM(BN70*$E70*$F70*$H70*$K70*$BO$9)</f>
        <v>1378110.8879999998</v>
      </c>
      <c r="BP70" s="88"/>
      <c r="BQ70" s="66">
        <f>SUM(BP70*$E70*$F70*$H70*$K70*$BQ$9)</f>
        <v>0</v>
      </c>
      <c r="BR70" s="66">
        <v>24</v>
      </c>
      <c r="BS70" s="66">
        <f>SUM(BR70*$E70*$F70*$H70*$K70*$BS$9)</f>
        <v>661493.22623999999</v>
      </c>
      <c r="BT70" s="91"/>
      <c r="BU70" s="66">
        <f>SUM(BT70*$E70*$F70*$H70*$K70*$BU$9)</f>
        <v>0</v>
      </c>
      <c r="BV70" s="131">
        <v>13</v>
      </c>
      <c r="BW70" s="66">
        <f>SUM(BV70*$E70*$F70*$H70*$K70*$BW$9)</f>
        <v>358308.83087999996</v>
      </c>
      <c r="BX70" s="66">
        <v>17</v>
      </c>
      <c r="BY70" s="66">
        <f>(BX70*$E70*$F70*$H70*$K70*BY$9)</f>
        <v>468557.70192000002</v>
      </c>
      <c r="BZ70" s="66"/>
      <c r="CA70" s="66">
        <f t="shared" ref="CA70:CA72" si="236">(BZ70*$E70*$F70*$H70*$K70*CA$9)</f>
        <v>0</v>
      </c>
      <c r="CB70" s="131">
        <v>35</v>
      </c>
      <c r="CC70" s="66">
        <f t="shared" ref="CC70:CC72" si="237">(CB70*$E70*$F70*$H70*$L70*CC$9)</f>
        <v>1280494.7001</v>
      </c>
      <c r="CD70" s="131">
        <v>60</v>
      </c>
      <c r="CE70" s="66">
        <f t="shared" ref="CE70:CE72" si="238">(CD70*$E70*$F70*$H70*$M70*CE$9)</f>
        <v>2529817.8443999998</v>
      </c>
      <c r="CF70" s="66"/>
      <c r="CG70" s="66">
        <f t="shared" ref="CG70:CG72" si="239">(CF70*$E70*$F70*$H70*$K70*CG$9)</f>
        <v>0</v>
      </c>
      <c r="CH70" s="66">
        <v>2</v>
      </c>
      <c r="CI70" s="66">
        <f t="shared" ref="CI70:CI72" si="240">(CH70*$E70*$F70*$H70*$J70*CI$9)</f>
        <v>45937.029600000002</v>
      </c>
      <c r="CJ70" s="92"/>
      <c r="CK70" s="92"/>
      <c r="CL70" s="93">
        <f t="shared" ref="CL70:CM72" si="241">SUM(P70+N70+R70+T70+Z70+X70+V70+AD70+AB70+AF70+BB70+BF70+AH70+AP70+AR70+BP70+BR70+BN70+BT70+BV70+BJ70+AJ70+AL70+AN70+BD70+BH70+AT70+AV70+AX70+AZ70+BL70+BX70+BZ70+CB70+CD70+CF70+CH70)</f>
        <v>632</v>
      </c>
      <c r="CM70" s="93">
        <f t="shared" si="241"/>
        <v>16888584.871619996</v>
      </c>
      <c r="CN70" s="66">
        <f>[3]ДС!EP71</f>
        <v>5369</v>
      </c>
      <c r="CO70" s="67">
        <f>[3]ДС!EQ71</f>
        <v>134741182.73615995</v>
      </c>
      <c r="CP70" s="94">
        <f t="shared" ref="CP70:CQ72" si="242">CL70+CN70</f>
        <v>6001</v>
      </c>
      <c r="CQ70" s="94">
        <f t="shared" si="242"/>
        <v>151629767.60777995</v>
      </c>
    </row>
    <row r="71" spans="1:96" s="3" customFormat="1" ht="39.75" customHeight="1" x14ac:dyDescent="0.25">
      <c r="A71" s="122"/>
      <c r="B71" s="122">
        <v>47</v>
      </c>
      <c r="C71" s="123" t="s">
        <v>185</v>
      </c>
      <c r="D71" s="100" t="s">
        <v>186</v>
      </c>
      <c r="E71" s="80">
        <v>17622</v>
      </c>
      <c r="F71" s="81">
        <v>1.75</v>
      </c>
      <c r="G71" s="82"/>
      <c r="H71" s="83">
        <v>1</v>
      </c>
      <c r="I71" s="84"/>
      <c r="J71" s="137">
        <v>1.4</v>
      </c>
      <c r="K71" s="137">
        <v>1.68</v>
      </c>
      <c r="L71" s="137">
        <v>2.23</v>
      </c>
      <c r="M71" s="138">
        <v>2.57</v>
      </c>
      <c r="N71" s="95">
        <v>0</v>
      </c>
      <c r="O71" s="66">
        <f t="shared" si="235"/>
        <v>0</v>
      </c>
      <c r="P71" s="88"/>
      <c r="Q71" s="66">
        <f>SUM(P71*$E71*$F71*$H71*$J71*$Q$9)</f>
        <v>0</v>
      </c>
      <c r="R71" s="66">
        <v>10</v>
      </c>
      <c r="S71" s="66">
        <f>SUM(R71*$E71*$F71*$H71*$J71*$S$9)</f>
        <v>431739</v>
      </c>
      <c r="T71" s="88"/>
      <c r="U71" s="66">
        <f>SUM(T71*$E71*$F71*$H71*$J71*$U$9)</f>
        <v>0</v>
      </c>
      <c r="V71" s="88"/>
      <c r="W71" s="66">
        <f>SUM(V71*$E71*$F71*$H71*$J71*$W$9)</f>
        <v>0</v>
      </c>
      <c r="X71" s="88"/>
      <c r="Y71" s="66"/>
      <c r="Z71" s="88">
        <v>0</v>
      </c>
      <c r="AA71" s="66">
        <f>SUM(Z71*$E71*$F71*$H71*$J71*$AA$9)</f>
        <v>0</v>
      </c>
      <c r="AB71" s="66">
        <v>0</v>
      </c>
      <c r="AC71" s="66">
        <f>SUM(AB71*$E71*$F71*$H71*$J71*$AC$9)</f>
        <v>0</v>
      </c>
      <c r="AD71" s="66">
        <v>0</v>
      </c>
      <c r="AE71" s="66">
        <f>SUM(AD71*$E71*$F71*$H71*$K71*$AE$9)</f>
        <v>0</v>
      </c>
      <c r="AF71" s="66"/>
      <c r="AG71" s="66">
        <f>SUM(AF71*$E71*$F71*$H71*$K71*$AG$9)</f>
        <v>0</v>
      </c>
      <c r="AH71" s="66"/>
      <c r="AI71" s="66">
        <f>SUM(AH71*$E71*$F71*$H71*$J71*$AI$9)</f>
        <v>0</v>
      </c>
      <c r="AJ71" s="88"/>
      <c r="AK71" s="66">
        <f>SUM(AJ71*$E71*$F71*$H71*$J71*$AK$9)</f>
        <v>0</v>
      </c>
      <c r="AL71" s="88"/>
      <c r="AM71" s="66"/>
      <c r="AN71" s="88"/>
      <c r="AO71" s="66">
        <f>SUM(AN71*$E71*$F71*$H71*$J71*$AO$9)</f>
        <v>0</v>
      </c>
      <c r="AP71" s="88"/>
      <c r="AQ71" s="66">
        <f>SUM(AP71*$E71*$F71*$H71*$J71*$AQ$9)</f>
        <v>0</v>
      </c>
      <c r="AR71" s="66"/>
      <c r="AS71" s="66">
        <f>SUM(AR71*$E71*$F71*$H71*$J71*$AS$9)</f>
        <v>0</v>
      </c>
      <c r="AT71" s="88"/>
      <c r="AU71" s="66">
        <f>SUM(AT71*$E71*$F71*$H71*$J71*$AU$9)</f>
        <v>0</v>
      </c>
      <c r="AV71" s="88"/>
      <c r="AW71" s="66">
        <f>SUM(AV71*$E71*$F71*$H71*$J71*$AW$9)</f>
        <v>0</v>
      </c>
      <c r="AX71" s="88"/>
      <c r="AY71" s="66">
        <f>SUM(AX71*$E71*$F71*$H71*$J71*$AY$9)</f>
        <v>0</v>
      </c>
      <c r="AZ71" s="66">
        <v>0</v>
      </c>
      <c r="BA71" s="66">
        <f>SUM(AZ71*$E71*$F71*$H71*$J71*$BA$9)</f>
        <v>0</v>
      </c>
      <c r="BB71" s="89"/>
      <c r="BC71" s="66">
        <f>SUM(BB71*$E71*$F71*$H71*$K71*$BC$9)</f>
        <v>0</v>
      </c>
      <c r="BD71" s="139"/>
      <c r="BE71" s="66">
        <f>SUM(BD71*$E71*$F71*$H71*$K71*$BE$9)</f>
        <v>0</v>
      </c>
      <c r="BF71" s="66"/>
      <c r="BG71" s="66">
        <f>SUM(BF71*$E71*$F71*$H71*$K71*$BG$9)</f>
        <v>0</v>
      </c>
      <c r="BH71" s="88"/>
      <c r="BI71" s="66">
        <f>SUM(BH71*$E71*$F71*$H71*$K71*$BI$9)</f>
        <v>0</v>
      </c>
      <c r="BJ71" s="66"/>
      <c r="BK71" s="66">
        <f>SUM(BJ71*$E71*$F71*$H71*$K71*$BK$9)</f>
        <v>0</v>
      </c>
      <c r="BL71" s="90"/>
      <c r="BM71" s="66"/>
      <c r="BN71" s="66"/>
      <c r="BO71" s="66">
        <f>SUM(BN71*$E71*$F71*$H71*$K71*$BO$9)</f>
        <v>0</v>
      </c>
      <c r="BP71" s="88"/>
      <c r="BQ71" s="66">
        <f>SUM(BP71*$E71*$F71*$H71*$K71*$BQ$9)</f>
        <v>0</v>
      </c>
      <c r="BR71" s="66"/>
      <c r="BS71" s="66">
        <f>SUM(BR71*$E71*$F71*$H71*$K71*$BS$9)</f>
        <v>0</v>
      </c>
      <c r="BT71" s="88"/>
      <c r="BU71" s="66">
        <f>SUM(BT71*$E71*$F71*$H71*$K71*$BU$9)</f>
        <v>0</v>
      </c>
      <c r="BV71" s="88"/>
      <c r="BW71" s="66">
        <f>SUM(BV71*$E71*$F71*$H71*$K71*$BW$9)</f>
        <v>0</v>
      </c>
      <c r="BX71" s="66"/>
      <c r="BY71" s="66">
        <f>(BX71*$E71*$F71*$H71*$K71*BY$9)</f>
        <v>0</v>
      </c>
      <c r="BZ71" s="66"/>
      <c r="CA71" s="66">
        <f t="shared" si="236"/>
        <v>0</v>
      </c>
      <c r="CB71" s="66"/>
      <c r="CC71" s="66">
        <f t="shared" si="237"/>
        <v>0</v>
      </c>
      <c r="CD71" s="88"/>
      <c r="CE71" s="66">
        <f t="shared" si="238"/>
        <v>0</v>
      </c>
      <c r="CF71" s="66"/>
      <c r="CG71" s="66">
        <f t="shared" si="239"/>
        <v>0</v>
      </c>
      <c r="CH71" s="66"/>
      <c r="CI71" s="66">
        <f t="shared" si="240"/>
        <v>0</v>
      </c>
      <c r="CJ71" s="92"/>
      <c r="CK71" s="92"/>
      <c r="CL71" s="93">
        <f t="shared" si="241"/>
        <v>10</v>
      </c>
      <c r="CM71" s="93">
        <f t="shared" si="241"/>
        <v>431739</v>
      </c>
      <c r="CN71" s="66">
        <f>[3]ДС!EP72</f>
        <v>234</v>
      </c>
      <c r="CO71" s="67">
        <f>[3]ДС!EQ72</f>
        <v>10292657.76</v>
      </c>
      <c r="CP71" s="94">
        <f t="shared" si="242"/>
        <v>244</v>
      </c>
      <c r="CQ71" s="94">
        <f t="shared" si="242"/>
        <v>10724396.76</v>
      </c>
    </row>
    <row r="72" spans="1:96" s="3" customFormat="1" ht="48.75" customHeight="1" x14ac:dyDescent="0.25">
      <c r="A72" s="122"/>
      <c r="B72" s="122">
        <v>48</v>
      </c>
      <c r="C72" s="123" t="s">
        <v>187</v>
      </c>
      <c r="D72" s="100" t="s">
        <v>188</v>
      </c>
      <c r="E72" s="80">
        <v>17622</v>
      </c>
      <c r="F72" s="81">
        <v>2.89</v>
      </c>
      <c r="G72" s="82"/>
      <c r="H72" s="83">
        <v>1</v>
      </c>
      <c r="I72" s="84"/>
      <c r="J72" s="137">
        <v>1.4</v>
      </c>
      <c r="K72" s="137">
        <v>1.68</v>
      </c>
      <c r="L72" s="137">
        <v>2.23</v>
      </c>
      <c r="M72" s="138">
        <v>2.57</v>
      </c>
      <c r="N72" s="95">
        <v>0</v>
      </c>
      <c r="O72" s="66">
        <f t="shared" si="235"/>
        <v>0</v>
      </c>
      <c r="P72" s="95"/>
      <c r="Q72" s="66">
        <f>SUM(P72*$E72*$F72*$H72*$J72*$Q$9)</f>
        <v>0</v>
      </c>
      <c r="R72" s="87">
        <v>410</v>
      </c>
      <c r="S72" s="66">
        <f>SUM(R72*$E72*$F72*$H72*$J72*$S$9)</f>
        <v>29232430.919999998</v>
      </c>
      <c r="T72" s="95"/>
      <c r="U72" s="66">
        <f>SUM(T72*$E72*$F72*$H72*$J72*$U$9)</f>
        <v>0</v>
      </c>
      <c r="V72" s="95"/>
      <c r="W72" s="66">
        <f>SUM(V72*$E72*$F72*$H72*$J72*$W$9)</f>
        <v>0</v>
      </c>
      <c r="X72" s="95"/>
      <c r="Y72" s="87"/>
      <c r="Z72" s="95">
        <v>0</v>
      </c>
      <c r="AA72" s="66">
        <f>SUM(Z72*$E72*$F72*$H72*$J72*$AA$9)</f>
        <v>0</v>
      </c>
      <c r="AB72" s="87">
        <v>0</v>
      </c>
      <c r="AC72" s="66">
        <f>SUM(AB72*$E72*$F72*$H72*$J72*$AC$9)</f>
        <v>0</v>
      </c>
      <c r="AD72" s="87">
        <v>0</v>
      </c>
      <c r="AE72" s="66">
        <f>SUM(AD72*$E72*$F72*$H72*$K72*$AE$9)</f>
        <v>0</v>
      </c>
      <c r="AF72" s="87"/>
      <c r="AG72" s="66">
        <f>SUM(AF72*$E72*$F72*$H72*$K72*$AG$9)</f>
        <v>0</v>
      </c>
      <c r="AH72" s="87"/>
      <c r="AI72" s="66">
        <f>SUM(AH72*$E72*$F72*$H72*$J72*$AI$9)</f>
        <v>0</v>
      </c>
      <c r="AJ72" s="95"/>
      <c r="AK72" s="66">
        <f>SUM(AJ72*$E72*$F72*$H72*$J72*$AK$9)</f>
        <v>0</v>
      </c>
      <c r="AL72" s="95"/>
      <c r="AM72" s="87"/>
      <c r="AN72" s="95"/>
      <c r="AO72" s="66">
        <f>SUM(AN72*$E72*$F72*$H72*$J72*$AO$9)</f>
        <v>0</v>
      </c>
      <c r="AP72" s="95"/>
      <c r="AQ72" s="66">
        <f>SUM(AP72*$E72*$F72*$H72*$J72*$AQ$9)</f>
        <v>0</v>
      </c>
      <c r="AR72" s="87"/>
      <c r="AS72" s="66">
        <f>SUM(AR72*$E72*$F72*$H72*$J72*$AS$9)</f>
        <v>0</v>
      </c>
      <c r="AT72" s="95"/>
      <c r="AU72" s="66">
        <f>SUM(AT72*$E72*$F72*$H72*$J72*$AU$9)</f>
        <v>0</v>
      </c>
      <c r="AV72" s="95"/>
      <c r="AW72" s="66">
        <f>SUM(AV72*$E72*$F72*$H72*$J72*$AW$9)</f>
        <v>0</v>
      </c>
      <c r="AX72" s="95"/>
      <c r="AY72" s="66">
        <f>SUM(AX72*$E72*$F72*$H72*$J72*$AY$9)</f>
        <v>0</v>
      </c>
      <c r="AZ72" s="87">
        <v>0</v>
      </c>
      <c r="BA72" s="66">
        <f>SUM(AZ72*$E72*$F72*$H72*$J72*$BA$9)</f>
        <v>0</v>
      </c>
      <c r="BB72" s="96"/>
      <c r="BC72" s="66">
        <f>SUM(BB72*$E72*$F72*$H72*$K72*$BC$9)</f>
        <v>0</v>
      </c>
      <c r="BD72" s="159"/>
      <c r="BE72" s="66">
        <f>SUM(BD72*$E72*$F72*$H72*$K72*$BE$9)</f>
        <v>0</v>
      </c>
      <c r="BF72" s="87"/>
      <c r="BG72" s="66">
        <f>SUM(BF72*$E72*$F72*$H72*$K72*$BG$9)</f>
        <v>0</v>
      </c>
      <c r="BH72" s="95"/>
      <c r="BI72" s="66">
        <f>SUM(BH72*$E72*$F72*$H72*$K72*$BI$9)</f>
        <v>0</v>
      </c>
      <c r="BJ72" s="87"/>
      <c r="BK72" s="66">
        <f>SUM(BJ72*$E72*$F72*$H72*$K72*$BK$9)</f>
        <v>0</v>
      </c>
      <c r="BL72" s="97"/>
      <c r="BM72" s="66"/>
      <c r="BN72" s="87"/>
      <c r="BO72" s="66">
        <f>SUM(BN72*$E72*$F72*$H72*$K72*$BO$9)</f>
        <v>0</v>
      </c>
      <c r="BP72" s="95"/>
      <c r="BQ72" s="66">
        <f>SUM(BP72*$E72*$F72*$H72*$K72*$BQ$9)</f>
        <v>0</v>
      </c>
      <c r="BR72" s="87"/>
      <c r="BS72" s="66">
        <f>SUM(BR72*$E72*$F72*$H72*$K72*$BS$9)</f>
        <v>0</v>
      </c>
      <c r="BT72" s="95"/>
      <c r="BU72" s="66">
        <f>SUM(BT72*$E72*$F72*$H72*$K72*$BU$9)</f>
        <v>0</v>
      </c>
      <c r="BV72" s="95"/>
      <c r="BW72" s="66">
        <f>SUM(BV72*$E72*$F72*$H72*$K72*$BW$9)</f>
        <v>0</v>
      </c>
      <c r="BX72" s="87"/>
      <c r="BY72" s="66">
        <f>(BX72*$E72*$F72*$H72*$K72*BY$9)</f>
        <v>0</v>
      </c>
      <c r="BZ72" s="66"/>
      <c r="CA72" s="66">
        <f t="shared" si="236"/>
        <v>0</v>
      </c>
      <c r="CB72" s="87"/>
      <c r="CC72" s="66">
        <f t="shared" si="237"/>
        <v>0</v>
      </c>
      <c r="CD72" s="95"/>
      <c r="CE72" s="66">
        <f t="shared" si="238"/>
        <v>0</v>
      </c>
      <c r="CF72" s="87"/>
      <c r="CG72" s="66">
        <f t="shared" si="239"/>
        <v>0</v>
      </c>
      <c r="CH72" s="87"/>
      <c r="CI72" s="66">
        <f t="shared" si="240"/>
        <v>0</v>
      </c>
      <c r="CJ72" s="140"/>
      <c r="CK72" s="140"/>
      <c r="CL72" s="93">
        <f t="shared" si="241"/>
        <v>410</v>
      </c>
      <c r="CM72" s="93">
        <f t="shared" si="241"/>
        <v>29232430.919999998</v>
      </c>
      <c r="CN72" s="66">
        <f>[3]ДС!EP73</f>
        <v>470</v>
      </c>
      <c r="CO72" s="67">
        <f>[3]ДС!EQ73</f>
        <v>35592267.110399999</v>
      </c>
      <c r="CP72" s="94">
        <f t="shared" si="242"/>
        <v>880</v>
      </c>
      <c r="CQ72" s="94">
        <f t="shared" si="242"/>
        <v>64824698.030399993</v>
      </c>
    </row>
    <row r="73" spans="1:96" s="1" customFormat="1" ht="18.75" customHeight="1" x14ac:dyDescent="0.25">
      <c r="A73" s="54">
        <v>16</v>
      </c>
      <c r="B73" s="54"/>
      <c r="C73" s="55" t="s">
        <v>189</v>
      </c>
      <c r="D73" s="165" t="s">
        <v>190</v>
      </c>
      <c r="E73" s="80">
        <v>17622</v>
      </c>
      <c r="F73" s="133">
        <v>1.06</v>
      </c>
      <c r="G73" s="115"/>
      <c r="H73" s="58"/>
      <c r="I73" s="58"/>
      <c r="J73" s="70">
        <v>1.4</v>
      </c>
      <c r="K73" s="71">
        <v>1.68</v>
      </c>
      <c r="L73" s="71">
        <v>2.23</v>
      </c>
      <c r="M73" s="72">
        <v>2.57</v>
      </c>
      <c r="N73" s="134">
        <f>SUM(N74:N75)</f>
        <v>15</v>
      </c>
      <c r="O73" s="134">
        <f t="shared" ref="O73:BZ73" si="243">SUM(O74:O75)</f>
        <v>330465.36599999992</v>
      </c>
      <c r="P73" s="134">
        <f t="shared" si="243"/>
        <v>70</v>
      </c>
      <c r="Q73" s="134">
        <f t="shared" si="243"/>
        <v>4438276.919999999</v>
      </c>
      <c r="R73" s="134">
        <f t="shared" si="243"/>
        <v>13</v>
      </c>
      <c r="S73" s="134">
        <f t="shared" si="243"/>
        <v>286403.31719999993</v>
      </c>
      <c r="T73" s="134">
        <f t="shared" si="243"/>
        <v>8</v>
      </c>
      <c r="U73" s="134">
        <f t="shared" si="243"/>
        <v>176248.19519999999</v>
      </c>
      <c r="V73" s="134">
        <f t="shared" si="243"/>
        <v>0</v>
      </c>
      <c r="W73" s="134">
        <f t="shared" si="243"/>
        <v>0</v>
      </c>
      <c r="X73" s="134">
        <f t="shared" si="243"/>
        <v>0</v>
      </c>
      <c r="Y73" s="134">
        <f t="shared" si="243"/>
        <v>0</v>
      </c>
      <c r="Z73" s="134">
        <f t="shared" si="243"/>
        <v>30</v>
      </c>
      <c r="AA73" s="134">
        <f t="shared" si="243"/>
        <v>660930.73199999984</v>
      </c>
      <c r="AB73" s="134">
        <f t="shared" si="243"/>
        <v>15</v>
      </c>
      <c r="AC73" s="134">
        <f t="shared" si="243"/>
        <v>330465.36599999992</v>
      </c>
      <c r="AD73" s="134">
        <f t="shared" si="243"/>
        <v>0</v>
      </c>
      <c r="AE73" s="134">
        <f t="shared" si="243"/>
        <v>0</v>
      </c>
      <c r="AF73" s="134">
        <f t="shared" si="243"/>
        <v>130</v>
      </c>
      <c r="AG73" s="134">
        <f t="shared" si="243"/>
        <v>3436839.8063999997</v>
      </c>
      <c r="AH73" s="134">
        <f t="shared" si="243"/>
        <v>96</v>
      </c>
      <c r="AI73" s="134">
        <f t="shared" si="243"/>
        <v>2114978.3423999995</v>
      </c>
      <c r="AJ73" s="134">
        <f t="shared" si="243"/>
        <v>0</v>
      </c>
      <c r="AK73" s="134">
        <f t="shared" si="243"/>
        <v>0</v>
      </c>
      <c r="AL73" s="134">
        <f t="shared" si="243"/>
        <v>0</v>
      </c>
      <c r="AM73" s="134">
        <f t="shared" si="243"/>
        <v>0</v>
      </c>
      <c r="AN73" s="134">
        <f t="shared" si="243"/>
        <v>0</v>
      </c>
      <c r="AO73" s="134">
        <f t="shared" si="243"/>
        <v>0</v>
      </c>
      <c r="AP73" s="134">
        <f t="shared" si="243"/>
        <v>0</v>
      </c>
      <c r="AQ73" s="134">
        <f t="shared" si="243"/>
        <v>0</v>
      </c>
      <c r="AR73" s="134">
        <f t="shared" si="243"/>
        <v>11</v>
      </c>
      <c r="AS73" s="134">
        <f t="shared" si="243"/>
        <v>242341.26839999997</v>
      </c>
      <c r="AT73" s="134">
        <f t="shared" si="243"/>
        <v>0</v>
      </c>
      <c r="AU73" s="134">
        <f t="shared" si="243"/>
        <v>0</v>
      </c>
      <c r="AV73" s="134">
        <f t="shared" si="243"/>
        <v>0</v>
      </c>
      <c r="AW73" s="134">
        <f t="shared" si="243"/>
        <v>0</v>
      </c>
      <c r="AX73" s="134">
        <f t="shared" si="243"/>
        <v>0</v>
      </c>
      <c r="AY73" s="134">
        <f t="shared" si="243"/>
        <v>0</v>
      </c>
      <c r="AZ73" s="134">
        <f t="shared" si="243"/>
        <v>410</v>
      </c>
      <c r="BA73" s="134">
        <f t="shared" si="243"/>
        <v>9032720.0039999988</v>
      </c>
      <c r="BB73" s="134">
        <f t="shared" si="243"/>
        <v>60</v>
      </c>
      <c r="BC73" s="134">
        <f t="shared" si="243"/>
        <v>1586233.7567999999</v>
      </c>
      <c r="BD73" s="134">
        <f t="shared" si="243"/>
        <v>0</v>
      </c>
      <c r="BE73" s="134">
        <f t="shared" si="243"/>
        <v>0</v>
      </c>
      <c r="BF73" s="134">
        <f t="shared" si="243"/>
        <v>15</v>
      </c>
      <c r="BG73" s="134">
        <f t="shared" si="243"/>
        <v>396558.43919999996</v>
      </c>
      <c r="BH73" s="134">
        <f t="shared" si="243"/>
        <v>0</v>
      </c>
      <c r="BI73" s="134">
        <f t="shared" si="243"/>
        <v>0</v>
      </c>
      <c r="BJ73" s="134">
        <f t="shared" si="243"/>
        <v>9</v>
      </c>
      <c r="BK73" s="134">
        <f t="shared" si="243"/>
        <v>237935.06352</v>
      </c>
      <c r="BL73" s="134">
        <f t="shared" si="243"/>
        <v>0</v>
      </c>
      <c r="BM73" s="134">
        <f t="shared" si="243"/>
        <v>0</v>
      </c>
      <c r="BN73" s="134">
        <f t="shared" si="243"/>
        <v>50</v>
      </c>
      <c r="BO73" s="134">
        <f t="shared" si="243"/>
        <v>1321861.4639999999</v>
      </c>
      <c r="BP73" s="134">
        <f t="shared" si="243"/>
        <v>0</v>
      </c>
      <c r="BQ73" s="134">
        <f t="shared" si="243"/>
        <v>0</v>
      </c>
      <c r="BR73" s="134">
        <f t="shared" si="243"/>
        <v>25</v>
      </c>
      <c r="BS73" s="134">
        <f t="shared" si="243"/>
        <v>660930.73199999996</v>
      </c>
      <c r="BT73" s="134">
        <f t="shared" si="243"/>
        <v>68</v>
      </c>
      <c r="BU73" s="134">
        <f t="shared" si="243"/>
        <v>1797731.5910399999</v>
      </c>
      <c r="BV73" s="134">
        <f t="shared" si="243"/>
        <v>25</v>
      </c>
      <c r="BW73" s="134">
        <f t="shared" si="243"/>
        <v>660930.73199999996</v>
      </c>
      <c r="BX73" s="134">
        <f t="shared" si="243"/>
        <v>99</v>
      </c>
      <c r="BY73" s="134">
        <f t="shared" si="243"/>
        <v>2617285.6987199998</v>
      </c>
      <c r="BZ73" s="118">
        <f t="shared" si="243"/>
        <v>46</v>
      </c>
      <c r="CA73" s="134">
        <f t="shared" ref="CA73:CQ73" si="244">SUM(CA74:CA75)</f>
        <v>1216112.5468799996</v>
      </c>
      <c r="CB73" s="134">
        <f t="shared" si="244"/>
        <v>160</v>
      </c>
      <c r="CC73" s="134">
        <f t="shared" si="244"/>
        <v>5614763.9327999996</v>
      </c>
      <c r="CD73" s="134">
        <f t="shared" si="244"/>
        <v>30</v>
      </c>
      <c r="CE73" s="134">
        <f t="shared" si="244"/>
        <v>1213279.9865999997</v>
      </c>
      <c r="CF73" s="134">
        <f t="shared" si="244"/>
        <v>0</v>
      </c>
      <c r="CG73" s="134">
        <f t="shared" si="244"/>
        <v>0</v>
      </c>
      <c r="CH73" s="134">
        <f t="shared" si="244"/>
        <v>0</v>
      </c>
      <c r="CI73" s="134">
        <f t="shared" si="244"/>
        <v>0</v>
      </c>
      <c r="CJ73" s="134">
        <f t="shared" si="244"/>
        <v>0</v>
      </c>
      <c r="CK73" s="134">
        <f t="shared" si="244"/>
        <v>0</v>
      </c>
      <c r="CL73" s="134">
        <f t="shared" si="244"/>
        <v>1385</v>
      </c>
      <c r="CM73" s="134">
        <f t="shared" si="244"/>
        <v>38373293.261160001</v>
      </c>
      <c r="CN73" s="134">
        <f t="shared" si="244"/>
        <v>10258</v>
      </c>
      <c r="CO73" s="135">
        <f t="shared" si="244"/>
        <v>250855944.60168004</v>
      </c>
      <c r="CP73" s="118">
        <f t="shared" si="244"/>
        <v>11643</v>
      </c>
      <c r="CQ73" s="118">
        <f t="shared" si="244"/>
        <v>289229237.86284006</v>
      </c>
      <c r="CR73" s="3"/>
    </row>
    <row r="74" spans="1:96" s="3" customFormat="1" ht="45" customHeight="1" x14ac:dyDescent="0.25">
      <c r="A74" s="122"/>
      <c r="B74" s="122">
        <v>49</v>
      </c>
      <c r="C74" s="123" t="s">
        <v>191</v>
      </c>
      <c r="D74" s="162" t="s">
        <v>192</v>
      </c>
      <c r="E74" s="80">
        <v>17622</v>
      </c>
      <c r="F74" s="81">
        <v>0.94</v>
      </c>
      <c r="G74" s="82"/>
      <c r="H74" s="149">
        <v>0.95</v>
      </c>
      <c r="I74" s="149"/>
      <c r="J74" s="85">
        <v>1.4</v>
      </c>
      <c r="K74" s="85">
        <v>1.68</v>
      </c>
      <c r="L74" s="85">
        <v>2.23</v>
      </c>
      <c r="M74" s="86">
        <v>2.57</v>
      </c>
      <c r="N74" s="87">
        <v>15</v>
      </c>
      <c r="O74" s="66">
        <f t="shared" ref="O74:O75" si="245">SUM(N74*$E74*$F74*$H74*$J74*$O$9)</f>
        <v>330465.36599999992</v>
      </c>
      <c r="P74" s="88"/>
      <c r="Q74" s="66">
        <f>SUM(P74*$E74*$F74*$H74*$J74*$Q$9)</f>
        <v>0</v>
      </c>
      <c r="R74" s="66">
        <v>13</v>
      </c>
      <c r="S74" s="66">
        <f>SUM(R74*$E74*$F74*$H74*$J74*$S$9)</f>
        <v>286403.31719999993</v>
      </c>
      <c r="T74" s="66">
        <v>8</v>
      </c>
      <c r="U74" s="66">
        <f>SUM(T74*$E74*$F74*$H74*$J74*$U$9)</f>
        <v>176248.19519999999</v>
      </c>
      <c r="V74" s="88"/>
      <c r="W74" s="66">
        <f>SUM(V74*$E74*$F74*$H74*$J74*$W$9)</f>
        <v>0</v>
      </c>
      <c r="X74" s="88"/>
      <c r="Y74" s="66"/>
      <c r="Z74" s="161">
        <v>30</v>
      </c>
      <c r="AA74" s="66">
        <f>SUM(Z74*$E74*$F74*$H74*$J74*$AA$9)</f>
        <v>660930.73199999984</v>
      </c>
      <c r="AB74" s="66">
        <v>15</v>
      </c>
      <c r="AC74" s="66">
        <f>SUM(AB74*$E74*$F74*$H74*$J74*$AC$9)</f>
        <v>330465.36599999992</v>
      </c>
      <c r="AD74" s="66">
        <v>0</v>
      </c>
      <c r="AE74" s="66">
        <f>SUM(AD74*$E74*$F74*$H74*$K74*$AE$9)</f>
        <v>0</v>
      </c>
      <c r="AF74" s="131">
        <v>130</v>
      </c>
      <c r="AG74" s="66">
        <f>SUM(AF74*$E74*$F74*$H74*$K74*$AG$9)</f>
        <v>3436839.8063999997</v>
      </c>
      <c r="AH74" s="66">
        <v>96</v>
      </c>
      <c r="AI74" s="66">
        <f>SUM(AH74*$E74*$F74*$H74*$J74*$AI$9)</f>
        <v>2114978.3423999995</v>
      </c>
      <c r="AJ74" s="88"/>
      <c r="AK74" s="66">
        <f>SUM(AJ74*$E74*$F74*$H74*$J74*$AK$9)</f>
        <v>0</v>
      </c>
      <c r="AL74" s="88"/>
      <c r="AM74" s="66"/>
      <c r="AN74" s="88"/>
      <c r="AO74" s="66">
        <f>SUM(AN74*$E74*$F74*$H74*$J74*$AO$9)</f>
        <v>0</v>
      </c>
      <c r="AP74" s="88"/>
      <c r="AQ74" s="66">
        <f>SUM(AP74*$E74*$F74*$H74*$J74*$AQ$9)</f>
        <v>0</v>
      </c>
      <c r="AR74" s="66">
        <v>11</v>
      </c>
      <c r="AS74" s="66">
        <f>SUM(AR74*$E74*$F74*$H74*$J74*$AS$9)</f>
        <v>242341.26839999997</v>
      </c>
      <c r="AT74" s="66"/>
      <c r="AU74" s="66">
        <f>SUM(AT74*$E74*$F74*$H74*$J74*$AU$9)</f>
        <v>0</v>
      </c>
      <c r="AV74" s="88"/>
      <c r="AW74" s="66">
        <f>SUM(AV74*$E74*$F74*$H74*$J74*$AW$9)</f>
        <v>0</v>
      </c>
      <c r="AX74" s="66"/>
      <c r="AY74" s="66">
        <f>SUM(AX74*$E74*$F74*$H74*$J74*$AY$9)</f>
        <v>0</v>
      </c>
      <c r="AZ74" s="66">
        <v>410</v>
      </c>
      <c r="BA74" s="66">
        <f>SUM(AZ74*$E74*$F74*$H74*$J74*$BA$9)</f>
        <v>9032720.0039999988</v>
      </c>
      <c r="BB74" s="89">
        <v>60</v>
      </c>
      <c r="BC74" s="66">
        <f>SUM(BB74*$E74*$F74*$H74*$K74*$BC$9)</f>
        <v>1586233.7567999999</v>
      </c>
      <c r="BD74" s="139"/>
      <c r="BE74" s="66">
        <f>SUM(BD74*$E74*$F74*$H74*$K74*$BE$9)</f>
        <v>0</v>
      </c>
      <c r="BF74" s="131">
        <v>15</v>
      </c>
      <c r="BG74" s="66">
        <f>SUM(BF74*$E74*$F74*$H74*$K74*$BG$9)</f>
        <v>396558.43919999996</v>
      </c>
      <c r="BH74" s="88"/>
      <c r="BI74" s="66">
        <f>SUM(BH74*$E74*$F74*$H74*$K74*$BI$9)</f>
        <v>0</v>
      </c>
      <c r="BJ74" s="66">
        <v>9</v>
      </c>
      <c r="BK74" s="66">
        <f>SUM(BJ74*$E74*$F74*$H74*$K74*$BK$9)</f>
        <v>237935.06352</v>
      </c>
      <c r="BL74" s="132"/>
      <c r="BM74" s="66"/>
      <c r="BN74" s="131">
        <v>50</v>
      </c>
      <c r="BO74" s="66">
        <f>SUM(BN74*$E74*$F74*$H74*$K74*$BO$9)</f>
        <v>1321861.4639999999</v>
      </c>
      <c r="BP74" s="88"/>
      <c r="BQ74" s="66">
        <f>SUM(BP74*$E74*$F74*$H74*$K74*$BQ$9)</f>
        <v>0</v>
      </c>
      <c r="BR74" s="66">
        <v>25</v>
      </c>
      <c r="BS74" s="66">
        <f>SUM(BR74*$E74*$F74*$H74*$K74*$BS$9)</f>
        <v>660930.73199999996</v>
      </c>
      <c r="BT74" s="131">
        <v>68</v>
      </c>
      <c r="BU74" s="66">
        <f>SUM(BT74*$E74*$F74*$H74*$K74*$BU$9)</f>
        <v>1797731.5910399999</v>
      </c>
      <c r="BV74" s="131">
        <v>25</v>
      </c>
      <c r="BW74" s="66">
        <f>SUM(BV74*$E74*$F74*$H74*$K74*$BW$9)</f>
        <v>660930.73199999996</v>
      </c>
      <c r="BX74" s="66">
        <v>99</v>
      </c>
      <c r="BY74" s="66">
        <f>(BX74*$E74*$F74*$H74*$K74*BY$9)</f>
        <v>2617285.6987199998</v>
      </c>
      <c r="BZ74" s="66">
        <v>46</v>
      </c>
      <c r="CA74" s="66">
        <f t="shared" ref="CA74:CA75" si="246">(BZ74*$E74*$F74*$H74*$K74*CA$9)</f>
        <v>1216112.5468799996</v>
      </c>
      <c r="CB74" s="131">
        <v>160</v>
      </c>
      <c r="CC74" s="66">
        <f t="shared" ref="CC74:CC75" si="247">(CB74*$E74*$F74*$H74*$L74*CC$9)</f>
        <v>5614763.9327999996</v>
      </c>
      <c r="CD74" s="131">
        <v>30</v>
      </c>
      <c r="CE74" s="66">
        <f t="shared" ref="CE74:CE75" si="248">(CD74*$E74*$F74*$H74*$M74*CE$9)</f>
        <v>1213279.9865999997</v>
      </c>
      <c r="CF74" s="66"/>
      <c r="CG74" s="66">
        <f t="shared" ref="CG74:CG75" si="249">(CF74*$E74*$F74*$H74*$K74*CG$9)</f>
        <v>0</v>
      </c>
      <c r="CH74" s="66"/>
      <c r="CI74" s="66">
        <f t="shared" ref="CI74:CI75" si="250">(CH74*$E74*$F74*$H74*$J74*CI$9)</f>
        <v>0</v>
      </c>
      <c r="CJ74" s="92"/>
      <c r="CK74" s="92"/>
      <c r="CL74" s="93">
        <f>SUM(P74+N74+R74+T74+Z74+X74+V74+AD74+AB74+AF74+BB74+BF74+AH74+AP74+AR74+BP74+BR74+BN74+BT74+BV74+BJ74+AJ74+AL74+AN74+BD74+BH74+AT74+AV74+AX74+AZ74+BL74+BX74+BZ74+CB74+CD74+CF74+CH74)</f>
        <v>1315</v>
      </c>
      <c r="CM74" s="93">
        <f>SUM(Q74+O74+S74+U74+AA74+Y74+W74+AE74+AC74+AG74+BC74+BG74+AI74+AQ74+AS74+BQ74+BS74+BO74+BU74+BW74+BK74+AK74+AM74+AO74+BE74+BI74+AU74+AW74+AY74+BA74+BM74+BY74+CA74+CC74+CE74+CG74+CI74)</f>
        <v>33935016.341159999</v>
      </c>
      <c r="CN74" s="66">
        <f>[3]ДС!EP75</f>
        <v>10258</v>
      </c>
      <c r="CO74" s="67">
        <f>[3]ДС!EQ75</f>
        <v>250855944.60168004</v>
      </c>
      <c r="CP74" s="94">
        <f>CL74+CN74</f>
        <v>11573</v>
      </c>
      <c r="CQ74" s="94">
        <f>CM74+CO74</f>
        <v>284790960.94284004</v>
      </c>
    </row>
    <row r="75" spans="1:96" s="3" customFormat="1" ht="24.75" customHeight="1" x14ac:dyDescent="0.25">
      <c r="A75" s="122"/>
      <c r="B75" s="122">
        <v>50</v>
      </c>
      <c r="C75" s="123" t="s">
        <v>193</v>
      </c>
      <c r="D75" s="164" t="s">
        <v>194</v>
      </c>
      <c r="E75" s="80">
        <v>17622</v>
      </c>
      <c r="F75" s="81">
        <v>2.57</v>
      </c>
      <c r="G75" s="82"/>
      <c r="H75" s="83">
        <v>1</v>
      </c>
      <c r="I75" s="84"/>
      <c r="J75" s="85">
        <v>1.4</v>
      </c>
      <c r="K75" s="85">
        <v>1.68</v>
      </c>
      <c r="L75" s="85">
        <v>2.23</v>
      </c>
      <c r="M75" s="86">
        <v>2.57</v>
      </c>
      <c r="N75" s="95">
        <v>0</v>
      </c>
      <c r="O75" s="66">
        <f t="shared" si="245"/>
        <v>0</v>
      </c>
      <c r="P75" s="66">
        <v>70</v>
      </c>
      <c r="Q75" s="66">
        <f>SUM(P75*$E75*$F75*$H75*$J75*$Q$9)</f>
        <v>4438276.919999999</v>
      </c>
      <c r="R75" s="66">
        <v>0</v>
      </c>
      <c r="S75" s="66">
        <f>SUM(R75*$E75*$F75*$H75*$J75*$S$9)</f>
        <v>0</v>
      </c>
      <c r="T75" s="88">
        <v>0</v>
      </c>
      <c r="U75" s="66">
        <f>SUM(T75*$E75*$F75*$H75*$J75*$U$9)</f>
        <v>0</v>
      </c>
      <c r="V75" s="88">
        <v>0</v>
      </c>
      <c r="W75" s="66">
        <f>SUM(V75*$E75*$F75*$H75*$J75*$W$9)</f>
        <v>0</v>
      </c>
      <c r="X75" s="88"/>
      <c r="Y75" s="66"/>
      <c r="Z75" s="88"/>
      <c r="AA75" s="66">
        <f>SUM(Z75*$E75*$F75*$H75*$J75*$AA$9)</f>
        <v>0</v>
      </c>
      <c r="AB75" s="66">
        <v>0</v>
      </c>
      <c r="AC75" s="66">
        <f>SUM(AB75*$E75*$F75*$H75*$J75*$AC$9)</f>
        <v>0</v>
      </c>
      <c r="AD75" s="66">
        <v>0</v>
      </c>
      <c r="AE75" s="66">
        <f>SUM(AD75*$E75*$F75*$H75*$K75*$AE$9)</f>
        <v>0</v>
      </c>
      <c r="AF75" s="66">
        <v>0</v>
      </c>
      <c r="AG75" s="66">
        <f>SUM(AF75*$E75*$F75*$H75*$K75*$AG$9)</f>
        <v>0</v>
      </c>
      <c r="AH75" s="66"/>
      <c r="AI75" s="66">
        <f>SUM(AH75*$E75*$F75*$H75*$J75*$AI$9)</f>
        <v>0</v>
      </c>
      <c r="AJ75" s="88">
        <v>0</v>
      </c>
      <c r="AK75" s="66">
        <f>SUM(AJ75*$E75*$F75*$H75*$J75*$AK$9)</f>
        <v>0</v>
      </c>
      <c r="AL75" s="88"/>
      <c r="AM75" s="66"/>
      <c r="AN75" s="88"/>
      <c r="AO75" s="66">
        <f>SUM(AN75*$E75*$F75*$H75*$J75*$AO$9)</f>
        <v>0</v>
      </c>
      <c r="AP75" s="88">
        <v>0</v>
      </c>
      <c r="AQ75" s="66">
        <f>SUM(AP75*$E75*$F75*$H75*$J75*$AQ$9)</f>
        <v>0</v>
      </c>
      <c r="AR75" s="66">
        <v>0</v>
      </c>
      <c r="AS75" s="66">
        <f>SUM(AR75*$E75*$F75*$H75*$J75*$AS$9)</f>
        <v>0</v>
      </c>
      <c r="AT75" s="88">
        <v>0</v>
      </c>
      <c r="AU75" s="66">
        <f>SUM(AT75*$E75*$F75*$H75*$J75*$AU$9)</f>
        <v>0</v>
      </c>
      <c r="AV75" s="88">
        <v>0</v>
      </c>
      <c r="AW75" s="66">
        <f>SUM(AV75*$E75*$F75*$H75*$J75*$AW$9)</f>
        <v>0</v>
      </c>
      <c r="AX75" s="88">
        <v>0</v>
      </c>
      <c r="AY75" s="66">
        <f>SUM(AX75*$E75*$F75*$H75*$J75*$AY$9)</f>
        <v>0</v>
      </c>
      <c r="AZ75" s="88">
        <v>0</v>
      </c>
      <c r="BA75" s="66">
        <f>SUM(AZ75*$E75*$F75*$H75*$J75*$BA$9)</f>
        <v>0</v>
      </c>
      <c r="BB75" s="89">
        <v>0</v>
      </c>
      <c r="BC75" s="66">
        <f>SUM(BB75*$E75*$F75*$H75*$K75*$BC$9)</f>
        <v>0</v>
      </c>
      <c r="BD75" s="139">
        <v>0</v>
      </c>
      <c r="BE75" s="66">
        <f>SUM(BD75*$E75*$F75*$H75*$K75*$BE$9)</f>
        <v>0</v>
      </c>
      <c r="BF75" s="66">
        <v>0</v>
      </c>
      <c r="BG75" s="66">
        <f>SUM(BF75*$E75*$F75*$H75*$K75*$BG$9)</f>
        <v>0</v>
      </c>
      <c r="BH75" s="66"/>
      <c r="BI75" s="66">
        <f>SUM(BH75*$E75*$F75*$H75*$K75*$BI$9)</f>
        <v>0</v>
      </c>
      <c r="BJ75" s="88">
        <v>0</v>
      </c>
      <c r="BK75" s="66">
        <f>SUM(BJ75*$E75*$F75*$H75*$K75*$BK$9)</f>
        <v>0</v>
      </c>
      <c r="BL75" s="90"/>
      <c r="BM75" s="66"/>
      <c r="BN75" s="66">
        <v>0</v>
      </c>
      <c r="BO75" s="66">
        <f>SUM(BN75*$E75*$F75*$H75*$K75*$BO$9)</f>
        <v>0</v>
      </c>
      <c r="BP75" s="88">
        <v>0</v>
      </c>
      <c r="BQ75" s="66">
        <f>SUM(BP75*$E75*$F75*$H75*$K75*$BQ$9)</f>
        <v>0</v>
      </c>
      <c r="BR75" s="66">
        <v>0</v>
      </c>
      <c r="BS75" s="66">
        <f>SUM(BR75*$E75*$F75*$H75*$K75*$BS$9)</f>
        <v>0</v>
      </c>
      <c r="BT75" s="88">
        <v>0</v>
      </c>
      <c r="BU75" s="66">
        <f>SUM(BT75*$E75*$F75*$H75*$K75*$BU$9)</f>
        <v>0</v>
      </c>
      <c r="BV75" s="88"/>
      <c r="BW75" s="66">
        <f>SUM(BV75*$E75*$F75*$H75*$K75*$BW$9)</f>
        <v>0</v>
      </c>
      <c r="BX75" s="88"/>
      <c r="BY75" s="66">
        <f>(BX75*$E75*$F75*$H75*$K75*BY$9)</f>
        <v>0</v>
      </c>
      <c r="BZ75" s="66"/>
      <c r="CA75" s="66">
        <f t="shared" si="246"/>
        <v>0</v>
      </c>
      <c r="CB75" s="88">
        <v>0</v>
      </c>
      <c r="CC75" s="66">
        <f t="shared" si="247"/>
        <v>0</v>
      </c>
      <c r="CD75" s="66">
        <v>0</v>
      </c>
      <c r="CE75" s="66">
        <f t="shared" si="248"/>
        <v>0</v>
      </c>
      <c r="CF75" s="66"/>
      <c r="CG75" s="66">
        <f t="shared" si="249"/>
        <v>0</v>
      </c>
      <c r="CH75" s="66"/>
      <c r="CI75" s="66">
        <f t="shared" si="250"/>
        <v>0</v>
      </c>
      <c r="CJ75" s="92"/>
      <c r="CK75" s="92"/>
      <c r="CL75" s="93">
        <f>SUM(P75+N75+R75+T75+Z75+X75+V75+AD75+AB75+AF75+BB75+BF75+AH75+AP75+AR75+BP75+BR75+BN75+BT75+BV75+BJ75+AJ75+AL75+AN75+BD75+BH75+AT75+AV75+AX75+AZ75+BL75+BX75+BZ75+CB75+CD75+CF75+CH75)</f>
        <v>70</v>
      </c>
      <c r="CM75" s="93">
        <f>SUM(Q75+O75+S75+U75+AA75+Y75+W75+AE75+AC75+AG75+BC75+BG75+AI75+AQ75+AS75+BQ75+BS75+BO75+BU75+BW75+BK75+AK75+AM75+AO75+BE75+BI75+AU75+AW75+AY75+BA75+BM75+BY75+CA75+CC75+CE75+CG75+CI75)</f>
        <v>4438276.919999999</v>
      </c>
      <c r="CN75" s="66">
        <f>[3]ДС!EP76</f>
        <v>0</v>
      </c>
      <c r="CO75" s="67">
        <f>[3]ДС!EQ76</f>
        <v>0</v>
      </c>
      <c r="CP75" s="94">
        <f>CL75+CN75</f>
        <v>70</v>
      </c>
      <c r="CQ75" s="94">
        <f>CM75+CO75</f>
        <v>4438276.919999999</v>
      </c>
    </row>
    <row r="76" spans="1:96" s="1" customFormat="1" ht="18.75" customHeight="1" x14ac:dyDescent="0.25">
      <c r="A76" s="54">
        <v>17</v>
      </c>
      <c r="B76" s="54"/>
      <c r="C76" s="55" t="s">
        <v>195</v>
      </c>
      <c r="D76" s="163" t="s">
        <v>196</v>
      </c>
      <c r="E76" s="80">
        <v>17622</v>
      </c>
      <c r="F76" s="133">
        <v>1.79</v>
      </c>
      <c r="G76" s="115"/>
      <c r="H76" s="58"/>
      <c r="I76" s="58"/>
      <c r="J76" s="70">
        <v>1.4</v>
      </c>
      <c r="K76" s="71">
        <v>1.68</v>
      </c>
      <c r="L76" s="71">
        <v>2.23</v>
      </c>
      <c r="M76" s="72">
        <v>2.57</v>
      </c>
      <c r="N76" s="134">
        <f>N77</f>
        <v>0</v>
      </c>
      <c r="O76" s="134">
        <f t="shared" ref="O76:BZ76" si="251">O77</f>
        <v>0</v>
      </c>
      <c r="P76" s="134">
        <f t="shared" si="251"/>
        <v>0</v>
      </c>
      <c r="Q76" s="134">
        <f t="shared" si="251"/>
        <v>0</v>
      </c>
      <c r="R76" s="134">
        <f t="shared" si="251"/>
        <v>0</v>
      </c>
      <c r="S76" s="134">
        <f t="shared" si="251"/>
        <v>0</v>
      </c>
      <c r="T76" s="134">
        <f t="shared" si="251"/>
        <v>0</v>
      </c>
      <c r="U76" s="134">
        <f t="shared" si="251"/>
        <v>0</v>
      </c>
      <c r="V76" s="134">
        <f t="shared" si="251"/>
        <v>0</v>
      </c>
      <c r="W76" s="134">
        <f t="shared" si="251"/>
        <v>0</v>
      </c>
      <c r="X76" s="134">
        <f t="shared" si="251"/>
        <v>0</v>
      </c>
      <c r="Y76" s="134">
        <f t="shared" si="251"/>
        <v>0</v>
      </c>
      <c r="Z76" s="134">
        <f t="shared" si="251"/>
        <v>0</v>
      </c>
      <c r="AA76" s="134">
        <f t="shared" si="251"/>
        <v>0</v>
      </c>
      <c r="AB76" s="134">
        <f t="shared" si="251"/>
        <v>0</v>
      </c>
      <c r="AC76" s="134">
        <f t="shared" si="251"/>
        <v>0</v>
      </c>
      <c r="AD76" s="134">
        <f t="shared" si="251"/>
        <v>0</v>
      </c>
      <c r="AE76" s="134">
        <f t="shared" si="251"/>
        <v>0</v>
      </c>
      <c r="AF76" s="134">
        <f t="shared" si="251"/>
        <v>0</v>
      </c>
      <c r="AG76" s="134">
        <f t="shared" si="251"/>
        <v>0</v>
      </c>
      <c r="AH76" s="134">
        <f t="shared" si="251"/>
        <v>0</v>
      </c>
      <c r="AI76" s="134">
        <f t="shared" si="251"/>
        <v>0</v>
      </c>
      <c r="AJ76" s="134">
        <f t="shared" si="251"/>
        <v>0</v>
      </c>
      <c r="AK76" s="134">
        <f t="shared" si="251"/>
        <v>0</v>
      </c>
      <c r="AL76" s="134">
        <f t="shared" si="251"/>
        <v>0</v>
      </c>
      <c r="AM76" s="134">
        <f t="shared" si="251"/>
        <v>0</v>
      </c>
      <c r="AN76" s="134">
        <f t="shared" si="251"/>
        <v>0</v>
      </c>
      <c r="AO76" s="134">
        <f t="shared" si="251"/>
        <v>0</v>
      </c>
      <c r="AP76" s="134">
        <f t="shared" si="251"/>
        <v>0</v>
      </c>
      <c r="AQ76" s="134">
        <f t="shared" si="251"/>
        <v>0</v>
      </c>
      <c r="AR76" s="134">
        <f t="shared" si="251"/>
        <v>60</v>
      </c>
      <c r="AS76" s="134">
        <f t="shared" si="251"/>
        <v>2649643.92</v>
      </c>
      <c r="AT76" s="134">
        <f t="shared" si="251"/>
        <v>0</v>
      </c>
      <c r="AU76" s="134">
        <f t="shared" si="251"/>
        <v>0</v>
      </c>
      <c r="AV76" s="134">
        <f t="shared" si="251"/>
        <v>0</v>
      </c>
      <c r="AW76" s="134">
        <f t="shared" si="251"/>
        <v>0</v>
      </c>
      <c r="AX76" s="134">
        <f t="shared" si="251"/>
        <v>0</v>
      </c>
      <c r="AY76" s="134">
        <f t="shared" si="251"/>
        <v>0</v>
      </c>
      <c r="AZ76" s="134">
        <f t="shared" si="251"/>
        <v>0</v>
      </c>
      <c r="BA76" s="134">
        <f t="shared" si="251"/>
        <v>0</v>
      </c>
      <c r="BB76" s="134">
        <f t="shared" si="251"/>
        <v>0</v>
      </c>
      <c r="BC76" s="134">
        <f t="shared" si="251"/>
        <v>0</v>
      </c>
      <c r="BD76" s="134">
        <f t="shared" si="251"/>
        <v>0</v>
      </c>
      <c r="BE76" s="134">
        <f t="shared" si="251"/>
        <v>0</v>
      </c>
      <c r="BF76" s="134">
        <f t="shared" si="251"/>
        <v>0</v>
      </c>
      <c r="BG76" s="134">
        <f t="shared" si="251"/>
        <v>0</v>
      </c>
      <c r="BH76" s="134">
        <f t="shared" si="251"/>
        <v>0</v>
      </c>
      <c r="BI76" s="134">
        <f t="shared" si="251"/>
        <v>0</v>
      </c>
      <c r="BJ76" s="134">
        <f t="shared" si="251"/>
        <v>0</v>
      </c>
      <c r="BK76" s="134">
        <f t="shared" si="251"/>
        <v>0</v>
      </c>
      <c r="BL76" s="134">
        <f t="shared" si="251"/>
        <v>0</v>
      </c>
      <c r="BM76" s="134">
        <f t="shared" si="251"/>
        <v>0</v>
      </c>
      <c r="BN76" s="134">
        <f t="shared" si="251"/>
        <v>0</v>
      </c>
      <c r="BO76" s="134">
        <f t="shared" si="251"/>
        <v>0</v>
      </c>
      <c r="BP76" s="134">
        <f t="shared" si="251"/>
        <v>0</v>
      </c>
      <c r="BQ76" s="134">
        <f t="shared" si="251"/>
        <v>0</v>
      </c>
      <c r="BR76" s="134">
        <f t="shared" si="251"/>
        <v>2</v>
      </c>
      <c r="BS76" s="134">
        <f t="shared" si="251"/>
        <v>105985.7568</v>
      </c>
      <c r="BT76" s="134">
        <f t="shared" si="251"/>
        <v>0</v>
      </c>
      <c r="BU76" s="134">
        <f t="shared" si="251"/>
        <v>0</v>
      </c>
      <c r="BV76" s="134">
        <f t="shared" si="251"/>
        <v>0</v>
      </c>
      <c r="BW76" s="134">
        <f t="shared" si="251"/>
        <v>0</v>
      </c>
      <c r="BX76" s="134">
        <f t="shared" si="251"/>
        <v>0</v>
      </c>
      <c r="BY76" s="134">
        <f t="shared" si="251"/>
        <v>0</v>
      </c>
      <c r="BZ76" s="118">
        <f t="shared" si="251"/>
        <v>0</v>
      </c>
      <c r="CA76" s="134">
        <f t="shared" ref="CA76:CQ76" si="252">CA77</f>
        <v>0</v>
      </c>
      <c r="CB76" s="134">
        <f t="shared" si="252"/>
        <v>0</v>
      </c>
      <c r="CC76" s="134">
        <f t="shared" si="252"/>
        <v>0</v>
      </c>
      <c r="CD76" s="134">
        <f t="shared" si="252"/>
        <v>0</v>
      </c>
      <c r="CE76" s="134">
        <f t="shared" si="252"/>
        <v>0</v>
      </c>
      <c r="CF76" s="134">
        <f t="shared" si="252"/>
        <v>0</v>
      </c>
      <c r="CG76" s="134">
        <f t="shared" si="252"/>
        <v>0</v>
      </c>
      <c r="CH76" s="134">
        <f t="shared" si="252"/>
        <v>0</v>
      </c>
      <c r="CI76" s="134">
        <f t="shared" si="252"/>
        <v>0</v>
      </c>
      <c r="CJ76" s="134">
        <f t="shared" si="252"/>
        <v>0</v>
      </c>
      <c r="CK76" s="134">
        <f t="shared" si="252"/>
        <v>0</v>
      </c>
      <c r="CL76" s="134">
        <f t="shared" si="252"/>
        <v>62</v>
      </c>
      <c r="CM76" s="134">
        <f t="shared" si="252"/>
        <v>2755629.6768</v>
      </c>
      <c r="CN76" s="134">
        <f t="shared" si="252"/>
        <v>159</v>
      </c>
      <c r="CO76" s="135">
        <f t="shared" si="252"/>
        <v>7021556.3879999993</v>
      </c>
      <c r="CP76" s="118">
        <f t="shared" si="252"/>
        <v>221</v>
      </c>
      <c r="CQ76" s="118">
        <f t="shared" si="252"/>
        <v>9777186.0647999998</v>
      </c>
      <c r="CR76" s="3"/>
    </row>
    <row r="77" spans="1:96" s="3" customFormat="1" ht="30" customHeight="1" x14ac:dyDescent="0.25">
      <c r="A77" s="122"/>
      <c r="B77" s="122">
        <v>51</v>
      </c>
      <c r="C77" s="123" t="s">
        <v>197</v>
      </c>
      <c r="D77" s="162" t="s">
        <v>198</v>
      </c>
      <c r="E77" s="80">
        <v>17622</v>
      </c>
      <c r="F77" s="81">
        <v>1.79</v>
      </c>
      <c r="G77" s="82"/>
      <c r="H77" s="83">
        <v>1</v>
      </c>
      <c r="I77" s="84"/>
      <c r="J77" s="85">
        <v>1.4</v>
      </c>
      <c r="K77" s="85">
        <v>1.68</v>
      </c>
      <c r="L77" s="85">
        <v>2.23</v>
      </c>
      <c r="M77" s="86">
        <v>2.57</v>
      </c>
      <c r="N77" s="95">
        <v>0</v>
      </c>
      <c r="O77" s="66">
        <f>SUM(N77*$E77*$F77*$H77*$J77*$O$9)</f>
        <v>0</v>
      </c>
      <c r="P77" s="88">
        <v>0</v>
      </c>
      <c r="Q77" s="66">
        <f>SUM(P77*$E77*$F77*$H77*$J77*$Q$9)</f>
        <v>0</v>
      </c>
      <c r="R77" s="66">
        <v>0</v>
      </c>
      <c r="S77" s="66">
        <f>SUM(R77*$E77*$F77*$H77*$J77*$S$9)</f>
        <v>0</v>
      </c>
      <c r="T77" s="88">
        <v>0</v>
      </c>
      <c r="U77" s="66">
        <f>SUM(T77*$E77*$F77*$H77*$J77*$U$9)</f>
        <v>0</v>
      </c>
      <c r="V77" s="88">
        <v>0</v>
      </c>
      <c r="W77" s="66">
        <f>SUM(V77*$E77*$F77*$H77*$J77*$W$9)</f>
        <v>0</v>
      </c>
      <c r="X77" s="88"/>
      <c r="Y77" s="66"/>
      <c r="Z77" s="88"/>
      <c r="AA77" s="66">
        <f>SUM(Z77*$E77*$F77*$H77*$J77*$AA$9)</f>
        <v>0</v>
      </c>
      <c r="AB77" s="66">
        <v>0</v>
      </c>
      <c r="AC77" s="66">
        <f>SUM(AB77*$E77*$F77*$H77*$J77*$AC$9)</f>
        <v>0</v>
      </c>
      <c r="AD77" s="66">
        <v>0</v>
      </c>
      <c r="AE77" s="66">
        <f>SUM(AD77*$E77*$F77*$H77*$K77*$AE$9)</f>
        <v>0</v>
      </c>
      <c r="AF77" s="66">
        <v>0</v>
      </c>
      <c r="AG77" s="66">
        <f>SUM(AF77*$E77*$F77*$H77*$K77*$AG$9)</f>
        <v>0</v>
      </c>
      <c r="AH77" s="66"/>
      <c r="AI77" s="66">
        <f>SUM(AH77*$E77*$F77*$H77*$J77*$AI$9)</f>
        <v>0</v>
      </c>
      <c r="AJ77" s="88">
        <v>0</v>
      </c>
      <c r="AK77" s="66">
        <f>SUM(AJ77*$E77*$F77*$H77*$J77*$AK$9)</f>
        <v>0</v>
      </c>
      <c r="AL77" s="88"/>
      <c r="AM77" s="66"/>
      <c r="AN77" s="88"/>
      <c r="AO77" s="66">
        <f>SUM(AN77*$E77*$F77*$H77*$J77*$AO$9)</f>
        <v>0</v>
      </c>
      <c r="AP77" s="88">
        <v>0</v>
      </c>
      <c r="AQ77" s="66">
        <f>SUM(AP77*$E77*$F77*$H77*$J77*$AQ$9)</f>
        <v>0</v>
      </c>
      <c r="AR77" s="66">
        <v>60</v>
      </c>
      <c r="AS77" s="66">
        <f>SUM(AR77*$E77*$F77*$H77*$J77*$AS$9)</f>
        <v>2649643.92</v>
      </c>
      <c r="AT77" s="88">
        <v>0</v>
      </c>
      <c r="AU77" s="66">
        <f>SUM(AT77*$E77*$F77*$H77*$J77*$AU$9)</f>
        <v>0</v>
      </c>
      <c r="AV77" s="88">
        <v>0</v>
      </c>
      <c r="AW77" s="66">
        <f>SUM(AV77*$E77*$F77*$H77*$J77*$AW$9)</f>
        <v>0</v>
      </c>
      <c r="AX77" s="88">
        <v>0</v>
      </c>
      <c r="AY77" s="66">
        <f>SUM(AX77*$E77*$F77*$H77*$J77*$AY$9)</f>
        <v>0</v>
      </c>
      <c r="AZ77" s="88"/>
      <c r="BA77" s="66">
        <f>SUM(AZ77*$E77*$F77*$H77*$J77*$BA$9)</f>
        <v>0</v>
      </c>
      <c r="BB77" s="89">
        <v>0</v>
      </c>
      <c r="BC77" s="66">
        <f>SUM(BB77*$E77*$F77*$H77*$K77*$BC$9)</f>
        <v>0</v>
      </c>
      <c r="BD77" s="139">
        <v>0</v>
      </c>
      <c r="BE77" s="66">
        <f>SUM(BD77*$E77*$F77*$H77*$K77*$BE$9)</f>
        <v>0</v>
      </c>
      <c r="BF77" s="66">
        <v>0</v>
      </c>
      <c r="BG77" s="66">
        <f>SUM(BF77*$E77*$F77*$H77*$K77*$BG$9)</f>
        <v>0</v>
      </c>
      <c r="BH77" s="88">
        <v>0</v>
      </c>
      <c r="BI77" s="66">
        <f>SUM(BH77*$E77*$F77*$H77*$K77*$BI$9)</f>
        <v>0</v>
      </c>
      <c r="BJ77" s="88"/>
      <c r="BK77" s="66">
        <f>SUM(BJ77*$E77*$F77*$H77*$K77*$BK$9)</f>
        <v>0</v>
      </c>
      <c r="BL77" s="90"/>
      <c r="BM77" s="66"/>
      <c r="BN77" s="66"/>
      <c r="BO77" s="66">
        <f>SUM(BN77*$E77*$F77*$H77*$K77*$BO$9)</f>
        <v>0</v>
      </c>
      <c r="BP77" s="88"/>
      <c r="BQ77" s="66">
        <f>SUM(BP77*$E77*$F77*$H77*$K77*$BQ$9)</f>
        <v>0</v>
      </c>
      <c r="BR77" s="66">
        <v>2</v>
      </c>
      <c r="BS77" s="66">
        <f>SUM(BR77*$E77*$F77*$H77*$K77*$BS$9)</f>
        <v>105985.7568</v>
      </c>
      <c r="BT77" s="88">
        <v>0</v>
      </c>
      <c r="BU77" s="66">
        <f>SUM(BT77*$E77*$F77*$H77*$K77*$BU$9)</f>
        <v>0</v>
      </c>
      <c r="BV77" s="88"/>
      <c r="BW77" s="66">
        <f>SUM(BV77*$E77*$F77*$H77*$K77*$BW$9)</f>
        <v>0</v>
      </c>
      <c r="BX77" s="88"/>
      <c r="BY77" s="66">
        <f>(BX77*$E77*$F77*$H77*$K77*BY$9)</f>
        <v>0</v>
      </c>
      <c r="BZ77" s="66"/>
      <c r="CA77" s="66">
        <f>(BZ77*$E77*$F77*$H77*$K77*CA$9)</f>
        <v>0</v>
      </c>
      <c r="CB77" s="88">
        <v>0</v>
      </c>
      <c r="CC77" s="66">
        <f>(CB77*$E77*$F77*$H77*$L77*CC$9)</f>
        <v>0</v>
      </c>
      <c r="CD77" s="66"/>
      <c r="CE77" s="66">
        <f>(CD77*$E77*$F77*$H77*$M77*CE$9)</f>
        <v>0</v>
      </c>
      <c r="CF77" s="66"/>
      <c r="CG77" s="66">
        <f>(CF77*$E77*$F77*$H77*$K77*CG$9)</f>
        <v>0</v>
      </c>
      <c r="CH77" s="66"/>
      <c r="CI77" s="66">
        <f>(CH77*$E77*$F77*$H77*$J77*CI$9)</f>
        <v>0</v>
      </c>
      <c r="CJ77" s="92"/>
      <c r="CK77" s="92"/>
      <c r="CL77" s="93">
        <f>SUM(P77+N77+R77+T77+Z77+X77+V77+AD77+AB77+AF77+BB77+BF77+AH77+AP77+AR77+BP77+BR77+BN77+BT77+BV77+BJ77+AJ77+AL77+AN77+BD77+BH77+AT77+AV77+AX77+AZ77+BL77+BX77+BZ77+CB77+CD77+CF77+CH77)</f>
        <v>62</v>
      </c>
      <c r="CM77" s="93">
        <f>SUM(Q77+O77+S77+U77+AA77+Y77+W77+AE77+AC77+AG77+BC77+BG77+AI77+AQ77+AS77+BQ77+BS77+BO77+BU77+BW77+BK77+AK77+AM77+AO77+BE77+BI77+AU77+AW77+AY77+BA77+BM77+BY77+CA77+CC77+CE77+CG77+CI77)</f>
        <v>2755629.6768</v>
      </c>
      <c r="CN77" s="66">
        <f>[3]ДС!EP78</f>
        <v>159</v>
      </c>
      <c r="CO77" s="67">
        <f>[3]ДС!EQ78</f>
        <v>7021556.3879999993</v>
      </c>
      <c r="CP77" s="94">
        <f>CL77+CN77</f>
        <v>221</v>
      </c>
      <c r="CQ77" s="94">
        <f>CM77+CO77</f>
        <v>9777186.0647999998</v>
      </c>
    </row>
    <row r="78" spans="1:96" s="1" customFormat="1" ht="18.75" customHeight="1" x14ac:dyDescent="0.25">
      <c r="A78" s="54">
        <v>18</v>
      </c>
      <c r="B78" s="54"/>
      <c r="C78" s="55" t="s">
        <v>199</v>
      </c>
      <c r="D78" s="163" t="s">
        <v>200</v>
      </c>
      <c r="E78" s="80">
        <v>17622</v>
      </c>
      <c r="F78" s="133">
        <v>2.74</v>
      </c>
      <c r="G78" s="115"/>
      <c r="H78" s="58"/>
      <c r="I78" s="58"/>
      <c r="J78" s="70">
        <v>1.4</v>
      </c>
      <c r="K78" s="71">
        <v>1.68</v>
      </c>
      <c r="L78" s="71">
        <v>2.23</v>
      </c>
      <c r="M78" s="72">
        <v>2.57</v>
      </c>
      <c r="N78" s="134">
        <f>SUM(N79:N82)</f>
        <v>1425</v>
      </c>
      <c r="O78" s="134">
        <f t="shared" ref="O78:BZ78" si="253">SUM(O79:O82)</f>
        <v>102013758</v>
      </c>
      <c r="P78" s="134">
        <f t="shared" si="253"/>
        <v>0</v>
      </c>
      <c r="Q78" s="134">
        <f t="shared" si="253"/>
        <v>0</v>
      </c>
      <c r="R78" s="134">
        <f t="shared" si="253"/>
        <v>0</v>
      </c>
      <c r="S78" s="134">
        <f t="shared" si="253"/>
        <v>0</v>
      </c>
      <c r="T78" s="134">
        <f t="shared" si="253"/>
        <v>0</v>
      </c>
      <c r="U78" s="134">
        <f t="shared" si="253"/>
        <v>0</v>
      </c>
      <c r="V78" s="134">
        <f t="shared" si="253"/>
        <v>0</v>
      </c>
      <c r="W78" s="134">
        <f t="shared" si="253"/>
        <v>0</v>
      </c>
      <c r="X78" s="134">
        <f t="shared" si="253"/>
        <v>0</v>
      </c>
      <c r="Y78" s="134">
        <f t="shared" si="253"/>
        <v>0</v>
      </c>
      <c r="Z78" s="134">
        <f t="shared" si="253"/>
        <v>130</v>
      </c>
      <c r="AA78" s="134">
        <f t="shared" si="253"/>
        <v>7746631.1999999993</v>
      </c>
      <c r="AB78" s="134">
        <f t="shared" si="253"/>
        <v>10</v>
      </c>
      <c r="AC78" s="134">
        <f t="shared" si="253"/>
        <v>197366.39999999999</v>
      </c>
      <c r="AD78" s="134">
        <f t="shared" si="253"/>
        <v>0</v>
      </c>
      <c r="AE78" s="134">
        <f t="shared" si="253"/>
        <v>0</v>
      </c>
      <c r="AF78" s="134">
        <f t="shared" si="253"/>
        <v>8</v>
      </c>
      <c r="AG78" s="134">
        <f t="shared" si="253"/>
        <v>189471.74400000001</v>
      </c>
      <c r="AH78" s="134">
        <f t="shared" si="253"/>
        <v>0</v>
      </c>
      <c r="AI78" s="134">
        <f t="shared" si="253"/>
        <v>0</v>
      </c>
      <c r="AJ78" s="134">
        <f t="shared" si="253"/>
        <v>0</v>
      </c>
      <c r="AK78" s="134">
        <f t="shared" si="253"/>
        <v>0</v>
      </c>
      <c r="AL78" s="134">
        <f t="shared" si="253"/>
        <v>0</v>
      </c>
      <c r="AM78" s="134">
        <f t="shared" si="253"/>
        <v>0</v>
      </c>
      <c r="AN78" s="134">
        <f t="shared" si="253"/>
        <v>0</v>
      </c>
      <c r="AO78" s="134">
        <f t="shared" si="253"/>
        <v>0</v>
      </c>
      <c r="AP78" s="134">
        <f t="shared" si="253"/>
        <v>0</v>
      </c>
      <c r="AQ78" s="134">
        <f t="shared" si="253"/>
        <v>0</v>
      </c>
      <c r="AR78" s="134">
        <f t="shared" si="253"/>
        <v>8</v>
      </c>
      <c r="AS78" s="134">
        <f t="shared" si="253"/>
        <v>157893.12</v>
      </c>
      <c r="AT78" s="134">
        <f t="shared" si="253"/>
        <v>0</v>
      </c>
      <c r="AU78" s="134">
        <f t="shared" si="253"/>
        <v>0</v>
      </c>
      <c r="AV78" s="134">
        <f t="shared" si="253"/>
        <v>0</v>
      </c>
      <c r="AW78" s="134">
        <f t="shared" si="253"/>
        <v>0</v>
      </c>
      <c r="AX78" s="134">
        <f t="shared" si="253"/>
        <v>0</v>
      </c>
      <c r="AY78" s="134">
        <f t="shared" si="253"/>
        <v>0</v>
      </c>
      <c r="AZ78" s="134">
        <f t="shared" si="253"/>
        <v>12</v>
      </c>
      <c r="BA78" s="134">
        <f t="shared" si="253"/>
        <v>236839.67999999999</v>
      </c>
      <c r="BB78" s="134">
        <f t="shared" si="253"/>
        <v>24</v>
      </c>
      <c r="BC78" s="134">
        <f t="shared" si="253"/>
        <v>568415.23199999996</v>
      </c>
      <c r="BD78" s="134">
        <f t="shared" si="253"/>
        <v>0</v>
      </c>
      <c r="BE78" s="134">
        <f t="shared" si="253"/>
        <v>0</v>
      </c>
      <c r="BF78" s="134">
        <f t="shared" si="253"/>
        <v>0</v>
      </c>
      <c r="BG78" s="134">
        <f t="shared" si="253"/>
        <v>0</v>
      </c>
      <c r="BH78" s="134">
        <f t="shared" si="253"/>
        <v>1</v>
      </c>
      <c r="BI78" s="134">
        <f t="shared" si="253"/>
        <v>23683.968000000001</v>
      </c>
      <c r="BJ78" s="134">
        <f t="shared" si="253"/>
        <v>0</v>
      </c>
      <c r="BK78" s="134">
        <f t="shared" si="253"/>
        <v>0</v>
      </c>
      <c r="BL78" s="134">
        <f t="shared" si="253"/>
        <v>0</v>
      </c>
      <c r="BM78" s="134">
        <f t="shared" si="253"/>
        <v>0</v>
      </c>
      <c r="BN78" s="134">
        <f t="shared" si="253"/>
        <v>20</v>
      </c>
      <c r="BO78" s="134">
        <f t="shared" si="253"/>
        <v>473679.35999999999</v>
      </c>
      <c r="BP78" s="134">
        <f t="shared" si="253"/>
        <v>0</v>
      </c>
      <c r="BQ78" s="134">
        <f t="shared" si="253"/>
        <v>0</v>
      </c>
      <c r="BR78" s="134">
        <f t="shared" si="253"/>
        <v>12</v>
      </c>
      <c r="BS78" s="134">
        <f t="shared" si="253"/>
        <v>331575.55200000003</v>
      </c>
      <c r="BT78" s="134">
        <f t="shared" si="253"/>
        <v>3</v>
      </c>
      <c r="BU78" s="134">
        <f t="shared" si="253"/>
        <v>71051.903999999995</v>
      </c>
      <c r="BV78" s="134">
        <f t="shared" si="253"/>
        <v>0</v>
      </c>
      <c r="BW78" s="134">
        <f t="shared" si="253"/>
        <v>0</v>
      </c>
      <c r="BX78" s="134">
        <f t="shared" si="253"/>
        <v>8</v>
      </c>
      <c r="BY78" s="134">
        <f t="shared" si="253"/>
        <v>189471.74400000001</v>
      </c>
      <c r="BZ78" s="118">
        <f t="shared" si="253"/>
        <v>3</v>
      </c>
      <c r="CA78" s="134">
        <f t="shared" ref="CA78:CQ78" si="254">SUM(CA79:CA82)</f>
        <v>71051.903999999995</v>
      </c>
      <c r="CB78" s="134">
        <f t="shared" si="254"/>
        <v>10</v>
      </c>
      <c r="CC78" s="134">
        <f t="shared" si="254"/>
        <v>314376.48</v>
      </c>
      <c r="CD78" s="134">
        <f t="shared" si="254"/>
        <v>17</v>
      </c>
      <c r="CE78" s="134">
        <f t="shared" si="254"/>
        <v>688385.80799999996</v>
      </c>
      <c r="CF78" s="134">
        <f t="shared" si="254"/>
        <v>0</v>
      </c>
      <c r="CG78" s="134">
        <f t="shared" si="254"/>
        <v>0</v>
      </c>
      <c r="CH78" s="134">
        <f t="shared" si="254"/>
        <v>0</v>
      </c>
      <c r="CI78" s="134">
        <f t="shared" si="254"/>
        <v>0</v>
      </c>
      <c r="CJ78" s="134">
        <f t="shared" si="254"/>
        <v>0</v>
      </c>
      <c r="CK78" s="134">
        <f t="shared" si="254"/>
        <v>0</v>
      </c>
      <c r="CL78" s="134">
        <f t="shared" si="254"/>
        <v>1691</v>
      </c>
      <c r="CM78" s="134">
        <f t="shared" si="254"/>
        <v>113273652.096</v>
      </c>
      <c r="CN78" s="134">
        <f t="shared" si="254"/>
        <v>167</v>
      </c>
      <c r="CO78" s="135">
        <f t="shared" si="254"/>
        <v>5088105.7919999994</v>
      </c>
      <c r="CP78" s="118">
        <f t="shared" si="254"/>
        <v>1858</v>
      </c>
      <c r="CQ78" s="118">
        <f t="shared" si="254"/>
        <v>118361757.88800001</v>
      </c>
      <c r="CR78" s="3"/>
    </row>
    <row r="79" spans="1:96" s="4" customFormat="1" ht="30" customHeight="1" x14ac:dyDescent="0.25">
      <c r="A79" s="40"/>
      <c r="B79" s="40">
        <v>52</v>
      </c>
      <c r="C79" s="123" t="s">
        <v>201</v>
      </c>
      <c r="D79" s="164" t="s">
        <v>202</v>
      </c>
      <c r="E79" s="80">
        <v>17622</v>
      </c>
      <c r="F79" s="81">
        <v>1.6</v>
      </c>
      <c r="G79" s="82"/>
      <c r="H79" s="83">
        <v>1</v>
      </c>
      <c r="I79" s="84"/>
      <c r="J79" s="85">
        <v>1.4</v>
      </c>
      <c r="K79" s="85">
        <v>1.68</v>
      </c>
      <c r="L79" s="85">
        <v>2.23</v>
      </c>
      <c r="M79" s="86">
        <v>2.57</v>
      </c>
      <c r="N79" s="87">
        <v>25</v>
      </c>
      <c r="O79" s="66">
        <f t="shared" ref="O79:O82" si="255">SUM(N79*$E79*$F79*$H79*$J79*$O$9)</f>
        <v>986831.99999999988</v>
      </c>
      <c r="P79" s="88">
        <v>0</v>
      </c>
      <c r="Q79" s="66">
        <f>SUM(P79*$E79*$F79*$H79*$J79*$Q$9)</f>
        <v>0</v>
      </c>
      <c r="R79" s="66">
        <v>0</v>
      </c>
      <c r="S79" s="66">
        <f>SUM(R79*$E79*$F79*$H79*$J79*$S$9)</f>
        <v>0</v>
      </c>
      <c r="T79" s="88">
        <v>0</v>
      </c>
      <c r="U79" s="66">
        <f>SUM(T79*$E79*$F79*$H79*$J79*$U$9)</f>
        <v>0</v>
      </c>
      <c r="V79" s="88">
        <v>0</v>
      </c>
      <c r="W79" s="66">
        <f>SUM(V79*$E79*$F79*$H79*$J79*$W$9)</f>
        <v>0</v>
      </c>
      <c r="X79" s="88"/>
      <c r="Y79" s="66"/>
      <c r="Z79" s="66">
        <v>50</v>
      </c>
      <c r="AA79" s="66">
        <f>SUM(Z79*$E79*$F79*$H79*$J79*$AA$9)</f>
        <v>1973663.9999999998</v>
      </c>
      <c r="AB79" s="66">
        <v>0</v>
      </c>
      <c r="AC79" s="66">
        <f>SUM(AB79*$E79*$F79*$H79*$J79*$AC$9)</f>
        <v>0</v>
      </c>
      <c r="AD79" s="66">
        <v>0</v>
      </c>
      <c r="AE79" s="66">
        <f>SUM(AD79*$E79*$F79*$H79*$K79*$AE$9)</f>
        <v>0</v>
      </c>
      <c r="AF79" s="66"/>
      <c r="AG79" s="66">
        <f>SUM(AF79*$E79*$F79*$H79*$K79*$AG$9)</f>
        <v>0</v>
      </c>
      <c r="AH79" s="66"/>
      <c r="AI79" s="66">
        <f>SUM(AH79*$E79*$F79*$H79*$J79*$AI$9)</f>
        <v>0</v>
      </c>
      <c r="AJ79" s="88">
        <v>0</v>
      </c>
      <c r="AK79" s="66">
        <f>SUM(AJ79*$E79*$F79*$H79*$J79*$AK$9)</f>
        <v>0</v>
      </c>
      <c r="AL79" s="88"/>
      <c r="AM79" s="66"/>
      <c r="AN79" s="88"/>
      <c r="AO79" s="66">
        <f>SUM(AN79*$E79*$F79*$H79*$J79*$AO$9)</f>
        <v>0</v>
      </c>
      <c r="AP79" s="88"/>
      <c r="AQ79" s="66">
        <f>SUM(AP79*$E79*$F79*$H79*$J79*$AQ$9)</f>
        <v>0</v>
      </c>
      <c r="AR79" s="66"/>
      <c r="AS79" s="66">
        <f>SUM(AR79*$E79*$F79*$H79*$J79*$AS$9)</f>
        <v>0</v>
      </c>
      <c r="AT79" s="88">
        <v>0</v>
      </c>
      <c r="AU79" s="66">
        <f>SUM(AT79*$E79*$F79*$H79*$J79*$AU$9)</f>
        <v>0</v>
      </c>
      <c r="AV79" s="88">
        <v>0</v>
      </c>
      <c r="AW79" s="66">
        <f>SUM(AV79*$E79*$F79*$H79*$J79*$AW$9)</f>
        <v>0</v>
      </c>
      <c r="AX79" s="88">
        <v>0</v>
      </c>
      <c r="AY79" s="66">
        <f>SUM(AX79*$E79*$F79*$H79*$J79*$AY$9)</f>
        <v>0</v>
      </c>
      <c r="AZ79" s="88">
        <v>0</v>
      </c>
      <c r="BA79" s="66">
        <f>SUM(AZ79*$E79*$F79*$H79*$J79*$BA$9)</f>
        <v>0</v>
      </c>
      <c r="BB79" s="89">
        <v>0</v>
      </c>
      <c r="BC79" s="66">
        <f>SUM(BB79*$E79*$F79*$H79*$K79*$BC$9)</f>
        <v>0</v>
      </c>
      <c r="BD79" s="139"/>
      <c r="BE79" s="66">
        <f>SUM(BD79*$E79*$F79*$H79*$K79*$BE$9)</f>
        <v>0</v>
      </c>
      <c r="BF79" s="66">
        <v>0</v>
      </c>
      <c r="BG79" s="66">
        <f>SUM(BF79*$E79*$F79*$H79*$K79*$BG$9)</f>
        <v>0</v>
      </c>
      <c r="BH79" s="88">
        <v>0</v>
      </c>
      <c r="BI79" s="66">
        <f>SUM(BH79*$E79*$F79*$H79*$K79*$BI$9)</f>
        <v>0</v>
      </c>
      <c r="BJ79" s="66"/>
      <c r="BK79" s="66">
        <f>SUM(BJ79*$E79*$F79*$H79*$K79*$BK$9)</f>
        <v>0</v>
      </c>
      <c r="BL79" s="90"/>
      <c r="BM79" s="66"/>
      <c r="BN79" s="88"/>
      <c r="BO79" s="66">
        <f>SUM(BN79*$E79*$F79*$H79*$K79*$BO$9)</f>
        <v>0</v>
      </c>
      <c r="BP79" s="88"/>
      <c r="BQ79" s="66">
        <f>SUM(BP79*$E79*$F79*$H79*$K79*$BQ$9)</f>
        <v>0</v>
      </c>
      <c r="BR79" s="66">
        <v>2</v>
      </c>
      <c r="BS79" s="66">
        <f>SUM(BR79*$E79*$F79*$H79*$K79*$BS$9)</f>
        <v>94735.872000000003</v>
      </c>
      <c r="BT79" s="88">
        <v>0</v>
      </c>
      <c r="BU79" s="66">
        <f>SUM(BT79*$E79*$F79*$H79*$K79*$BU$9)</f>
        <v>0</v>
      </c>
      <c r="BV79" s="88"/>
      <c r="BW79" s="66">
        <f>SUM(BV79*$E79*$F79*$H79*$K79*$BW$9)</f>
        <v>0</v>
      </c>
      <c r="BX79" s="88"/>
      <c r="BY79" s="66">
        <f>(BX79*$E79*$F79*$H79*$K79*BY$9)</f>
        <v>0</v>
      </c>
      <c r="BZ79" s="66"/>
      <c r="CA79" s="66">
        <f t="shared" ref="CA79:CA82" si="256">(BZ79*$E79*$F79*$H79*$K79*CA$9)</f>
        <v>0</v>
      </c>
      <c r="CB79" s="88">
        <v>0</v>
      </c>
      <c r="CC79" s="66">
        <f t="shared" ref="CC79:CC82" si="257">(CB79*$E79*$F79*$H79*$L79*CC$9)</f>
        <v>0</v>
      </c>
      <c r="CD79" s="66">
        <v>2</v>
      </c>
      <c r="CE79" s="66">
        <f t="shared" ref="CE79:CE81" si="258">(CD79*$E79*$F79*$H79*$M79*CE$9)</f>
        <v>144923.32800000001</v>
      </c>
      <c r="CF79" s="66"/>
      <c r="CG79" s="66">
        <f t="shared" ref="CG79:CG82" si="259">(CF79*$E79*$F79*$H79*$K79*CG$9)</f>
        <v>0</v>
      </c>
      <c r="CH79" s="66"/>
      <c r="CI79" s="66">
        <f t="shared" ref="CI79:CI82" si="260">(CH79*$E79*$F79*$H79*$J79*CI$9)</f>
        <v>0</v>
      </c>
      <c r="CJ79" s="92"/>
      <c r="CK79" s="92"/>
      <c r="CL79" s="93">
        <f t="shared" ref="CL79:CM82" si="261">SUM(P79+N79+R79+T79+Z79+X79+V79+AD79+AB79+AF79+BB79+BF79+AH79+AP79+AR79+BP79+BR79+BN79+BT79+BV79+BJ79+AJ79+AL79+AN79+BD79+BH79+AT79+AV79+AX79+AZ79+BL79+BX79+BZ79+CB79+CD79+CF79+CH79)</f>
        <v>79</v>
      </c>
      <c r="CM79" s="93">
        <f t="shared" si="261"/>
        <v>3200155.1999999997</v>
      </c>
      <c r="CN79" s="66">
        <f>[3]ДС!EP80</f>
        <v>82</v>
      </c>
      <c r="CO79" s="67">
        <f>[3]ДС!EQ80</f>
        <v>3260492.9279999994</v>
      </c>
      <c r="CP79" s="94">
        <f t="shared" ref="CP79:CQ82" si="262">CL79+CN79</f>
        <v>161</v>
      </c>
      <c r="CQ79" s="94">
        <f t="shared" si="262"/>
        <v>6460648.1279999986</v>
      </c>
    </row>
    <row r="80" spans="1:96" s="3" customFormat="1" ht="30" customHeight="1" x14ac:dyDescent="0.25">
      <c r="A80" s="122"/>
      <c r="B80" s="40">
        <v>53</v>
      </c>
      <c r="C80" s="123" t="s">
        <v>203</v>
      </c>
      <c r="D80" s="164" t="s">
        <v>204</v>
      </c>
      <c r="E80" s="80">
        <v>17622</v>
      </c>
      <c r="F80" s="81">
        <v>3.25</v>
      </c>
      <c r="G80" s="82"/>
      <c r="H80" s="149">
        <v>0.9</v>
      </c>
      <c r="I80" s="149"/>
      <c r="J80" s="85">
        <v>1.4</v>
      </c>
      <c r="K80" s="85">
        <v>1.68</v>
      </c>
      <c r="L80" s="85">
        <v>2.23</v>
      </c>
      <c r="M80" s="86">
        <v>2.57</v>
      </c>
      <c r="N80" s="87">
        <v>1400</v>
      </c>
      <c r="O80" s="66">
        <f t="shared" si="255"/>
        <v>101026926</v>
      </c>
      <c r="P80" s="88"/>
      <c r="Q80" s="66">
        <f>SUM(P80*$E80*$F80*$H80*$J80*$Q$9)</f>
        <v>0</v>
      </c>
      <c r="R80" s="66"/>
      <c r="S80" s="66">
        <f>SUM(R80*$E80*$F80*$H80*$J80*$S$9)</f>
        <v>0</v>
      </c>
      <c r="T80" s="88"/>
      <c r="U80" s="66">
        <f>SUM(T80*$E80*$F80*$H80*$J80*$U$9)</f>
        <v>0</v>
      </c>
      <c r="V80" s="88"/>
      <c r="W80" s="66">
        <f>SUM(V80*$E80*$F80*$H80*$J80*$W$9)</f>
        <v>0</v>
      </c>
      <c r="X80" s="88"/>
      <c r="Y80" s="66"/>
      <c r="Z80" s="66">
        <v>80</v>
      </c>
      <c r="AA80" s="66">
        <f>SUM(Z80*$E80*$F80*$H80*$J80*$AA$9)</f>
        <v>5772967.1999999993</v>
      </c>
      <c r="AB80" s="66">
        <v>0</v>
      </c>
      <c r="AC80" s="66">
        <f>SUM(AB80*$E80*$F80*$H80*$J80*$AC$9)</f>
        <v>0</v>
      </c>
      <c r="AD80" s="66">
        <v>0</v>
      </c>
      <c r="AE80" s="66">
        <f>SUM(AD80*$E80*$F80*$H80*$K80*$AE$9)</f>
        <v>0</v>
      </c>
      <c r="AF80" s="66"/>
      <c r="AG80" s="66">
        <f>SUM(AF80*$E80*$F80*$H80*$K80*$AG$9)</f>
        <v>0</v>
      </c>
      <c r="AH80" s="66"/>
      <c r="AI80" s="66">
        <f>SUM(AH80*$E80*$F80*$H80*$J80*$AI$9)</f>
        <v>0</v>
      </c>
      <c r="AJ80" s="88"/>
      <c r="AK80" s="66">
        <f>SUM(AJ80*$E80*$F80*$H80*$J80*$AK$9)</f>
        <v>0</v>
      </c>
      <c r="AL80" s="88"/>
      <c r="AM80" s="66"/>
      <c r="AN80" s="88"/>
      <c r="AO80" s="66">
        <f>SUM(AN80*$E80*$F80*$H80*$J80*$AO$9)</f>
        <v>0</v>
      </c>
      <c r="AP80" s="88"/>
      <c r="AQ80" s="66">
        <f>SUM(AP80*$E80*$F80*$H80*$J80*$AQ$9)</f>
        <v>0</v>
      </c>
      <c r="AR80" s="66"/>
      <c r="AS80" s="66">
        <f>SUM(AR80*$E80*$F80*$H80*$J80*$AS$9)</f>
        <v>0</v>
      </c>
      <c r="AT80" s="88"/>
      <c r="AU80" s="66">
        <f>SUM(AT80*$E80*$F80*$H80*$J80*$AU$9)</f>
        <v>0</v>
      </c>
      <c r="AV80" s="88"/>
      <c r="AW80" s="66">
        <f>SUM(AV80*$E80*$F80*$H80*$J80*$AW$9)</f>
        <v>0</v>
      </c>
      <c r="AX80" s="88"/>
      <c r="AY80" s="66">
        <f>SUM(AX80*$E80*$F80*$H80*$J80*$AY$9)</f>
        <v>0</v>
      </c>
      <c r="AZ80" s="88">
        <v>0</v>
      </c>
      <c r="BA80" s="66">
        <f>SUM(AZ80*$E80*$F80*$H80*$J80*$BA$9)</f>
        <v>0</v>
      </c>
      <c r="BB80" s="89"/>
      <c r="BC80" s="66">
        <f>SUM(BB80*$E80*$F80*$H80*$K80*$BC$9)</f>
        <v>0</v>
      </c>
      <c r="BD80" s="139"/>
      <c r="BE80" s="66">
        <f>SUM(BD80*$E80*$F80*$H80*$K80*$BE$9)</f>
        <v>0</v>
      </c>
      <c r="BF80" s="66"/>
      <c r="BG80" s="66">
        <f>SUM(BF80*$E80*$F80*$H80*$K80*$BG$9)</f>
        <v>0</v>
      </c>
      <c r="BH80" s="88"/>
      <c r="BI80" s="66">
        <f>SUM(BH80*$E80*$F80*$H80*$K80*$BI$9)</f>
        <v>0</v>
      </c>
      <c r="BJ80" s="88"/>
      <c r="BK80" s="66">
        <f>SUM(BJ80*$E80*$F80*$H80*$K80*$BK$9)</f>
        <v>0</v>
      </c>
      <c r="BL80" s="90"/>
      <c r="BM80" s="66"/>
      <c r="BN80" s="66"/>
      <c r="BO80" s="66">
        <f>SUM(BN80*$E80*$F80*$H80*$K80*$BO$9)</f>
        <v>0</v>
      </c>
      <c r="BP80" s="88"/>
      <c r="BQ80" s="66">
        <f>SUM(BP80*$E80*$F80*$H80*$K80*$BQ$9)</f>
        <v>0</v>
      </c>
      <c r="BR80" s="66">
        <v>0</v>
      </c>
      <c r="BS80" s="66">
        <f>SUM(BR80*$E80*$F80*$H80*$K80*$BS$9)</f>
        <v>0</v>
      </c>
      <c r="BT80" s="88"/>
      <c r="BU80" s="66">
        <f>SUM(BT80*$E80*$F80*$H80*$K80*$BU$9)</f>
        <v>0</v>
      </c>
      <c r="BV80" s="88"/>
      <c r="BW80" s="66">
        <f>SUM(BV80*$E80*$F80*$H80*$K80*$BW$9)</f>
        <v>0</v>
      </c>
      <c r="BX80" s="88"/>
      <c r="BY80" s="66">
        <f>(BX80*$E80*$F80*$H80*$K80*BY$9)</f>
        <v>0</v>
      </c>
      <c r="BZ80" s="66"/>
      <c r="CA80" s="66">
        <f t="shared" si="256"/>
        <v>0</v>
      </c>
      <c r="CB80" s="88"/>
      <c r="CC80" s="66">
        <f t="shared" si="257"/>
        <v>0</v>
      </c>
      <c r="CD80" s="66">
        <v>0</v>
      </c>
      <c r="CE80" s="66">
        <f t="shared" si="258"/>
        <v>0</v>
      </c>
      <c r="CF80" s="66"/>
      <c r="CG80" s="66">
        <f t="shared" si="259"/>
        <v>0</v>
      </c>
      <c r="CH80" s="66"/>
      <c r="CI80" s="66">
        <f t="shared" si="260"/>
        <v>0</v>
      </c>
      <c r="CJ80" s="92"/>
      <c r="CK80" s="92"/>
      <c r="CL80" s="93">
        <f t="shared" si="261"/>
        <v>1480</v>
      </c>
      <c r="CM80" s="93">
        <f t="shared" si="261"/>
        <v>106799893.2</v>
      </c>
      <c r="CN80" s="66">
        <f>[3]ДС!EP81</f>
        <v>0</v>
      </c>
      <c r="CO80" s="67">
        <f>[3]ДС!EQ81</f>
        <v>0</v>
      </c>
      <c r="CP80" s="94">
        <f t="shared" si="262"/>
        <v>1480</v>
      </c>
      <c r="CQ80" s="94">
        <f t="shared" si="262"/>
        <v>106799893.2</v>
      </c>
    </row>
    <row r="81" spans="1:144" s="3" customFormat="1" ht="30" customHeight="1" x14ac:dyDescent="0.25">
      <c r="A81" s="122"/>
      <c r="B81" s="40">
        <v>54</v>
      </c>
      <c r="C81" s="123" t="s">
        <v>205</v>
      </c>
      <c r="D81" s="162" t="s">
        <v>206</v>
      </c>
      <c r="E81" s="80">
        <v>17622</v>
      </c>
      <c r="F81" s="81">
        <v>3.18</v>
      </c>
      <c r="G81" s="82"/>
      <c r="H81" s="83">
        <v>1</v>
      </c>
      <c r="I81" s="84"/>
      <c r="J81" s="85">
        <v>1.4</v>
      </c>
      <c r="K81" s="85">
        <v>1.68</v>
      </c>
      <c r="L81" s="85">
        <v>2.23</v>
      </c>
      <c r="M81" s="86">
        <v>2.57</v>
      </c>
      <c r="N81" s="87">
        <v>0</v>
      </c>
      <c r="O81" s="66">
        <f t="shared" si="255"/>
        <v>0</v>
      </c>
      <c r="P81" s="95"/>
      <c r="Q81" s="66">
        <f>SUM(P81*$E81*$F81*$H81*$J81*$Q$9)</f>
        <v>0</v>
      </c>
      <c r="R81" s="87"/>
      <c r="S81" s="66">
        <f>SUM(R81*$E81*$F81*$H81*$J81*$S$9)</f>
        <v>0</v>
      </c>
      <c r="T81" s="95"/>
      <c r="U81" s="66">
        <f>SUM(T81*$E81*$F81*$H81*$J81*$U$9)</f>
        <v>0</v>
      </c>
      <c r="V81" s="95"/>
      <c r="W81" s="66">
        <f>SUM(V81*$E81*$F81*$H81*$J81*$W$9)</f>
        <v>0</v>
      </c>
      <c r="X81" s="88"/>
      <c r="Y81" s="66"/>
      <c r="Z81" s="87"/>
      <c r="AA81" s="66">
        <f>SUM(Z81*$E81*$F81*$H81*$J81*$AA$9)</f>
        <v>0</v>
      </c>
      <c r="AB81" s="87">
        <v>0</v>
      </c>
      <c r="AC81" s="66">
        <f>SUM(AB81*$E81*$F81*$H81*$J81*$AC$9)</f>
        <v>0</v>
      </c>
      <c r="AD81" s="87">
        <v>0</v>
      </c>
      <c r="AE81" s="66">
        <f>SUM(AD81*$E81*$F81*$H81*$K81*$AE$9)</f>
        <v>0</v>
      </c>
      <c r="AF81" s="87"/>
      <c r="AG81" s="66">
        <f>SUM(AF81*$E81*$F81*$H81*$K81*$AG$9)</f>
        <v>0</v>
      </c>
      <c r="AH81" s="87"/>
      <c r="AI81" s="66">
        <f>SUM(AH81*$E81*$F81*$H81*$J81*$AI$9)</f>
        <v>0</v>
      </c>
      <c r="AJ81" s="95"/>
      <c r="AK81" s="66">
        <f>SUM(AJ81*$E81*$F81*$H81*$J81*$AK$9)</f>
        <v>0</v>
      </c>
      <c r="AL81" s="95"/>
      <c r="AM81" s="66"/>
      <c r="AN81" s="95"/>
      <c r="AO81" s="66">
        <f>SUM(AN81*$E81*$F81*$H81*$J81*$AO$9)</f>
        <v>0</v>
      </c>
      <c r="AP81" s="95"/>
      <c r="AQ81" s="66">
        <f>SUM(AP81*$E81*$F81*$H81*$J81*$AQ$9)</f>
        <v>0</v>
      </c>
      <c r="AR81" s="87"/>
      <c r="AS81" s="66">
        <f>SUM(AR81*$E81*$F81*$H81*$J81*$AS$9)</f>
        <v>0</v>
      </c>
      <c r="AT81" s="95"/>
      <c r="AU81" s="66">
        <f>SUM(AT81*$E81*$F81*$H81*$J81*$AU$9)</f>
        <v>0</v>
      </c>
      <c r="AV81" s="95"/>
      <c r="AW81" s="66">
        <f>SUM(AV81*$E81*$F81*$H81*$J81*$AW$9)</f>
        <v>0</v>
      </c>
      <c r="AX81" s="95"/>
      <c r="AY81" s="66">
        <f>SUM(AX81*$E81*$F81*$H81*$J81*$AY$9)</f>
        <v>0</v>
      </c>
      <c r="AZ81" s="95">
        <v>0</v>
      </c>
      <c r="BA81" s="66">
        <f>SUM(AZ81*$E81*$F81*$H81*$J81*$BA$9)</f>
        <v>0</v>
      </c>
      <c r="BB81" s="96"/>
      <c r="BC81" s="66">
        <f>SUM(BB81*$E81*$F81*$H81*$K81*$BC$9)</f>
        <v>0</v>
      </c>
      <c r="BD81" s="159"/>
      <c r="BE81" s="66">
        <f>SUM(BD81*$E81*$F81*$H81*$K81*$BE$9)</f>
        <v>0</v>
      </c>
      <c r="BF81" s="87"/>
      <c r="BG81" s="66">
        <f>SUM(BF81*$E81*$F81*$H81*$K81*$BG$9)</f>
        <v>0</v>
      </c>
      <c r="BH81" s="95"/>
      <c r="BI81" s="66">
        <f>SUM(BH81*$E81*$F81*$H81*$K81*$BI$9)</f>
        <v>0</v>
      </c>
      <c r="BJ81" s="95"/>
      <c r="BK81" s="66">
        <f>SUM(BJ81*$E81*$F81*$H81*$K81*$BK$9)</f>
        <v>0</v>
      </c>
      <c r="BL81" s="97"/>
      <c r="BM81" s="66"/>
      <c r="BN81" s="95"/>
      <c r="BO81" s="66">
        <f>SUM(BN81*$E81*$F81*$H81*$K81*$BO$9)</f>
        <v>0</v>
      </c>
      <c r="BP81" s="95"/>
      <c r="BQ81" s="66">
        <f>SUM(BP81*$E81*$F81*$H81*$K81*$BQ$9)</f>
        <v>0</v>
      </c>
      <c r="BR81" s="87">
        <v>0</v>
      </c>
      <c r="BS81" s="66">
        <f>SUM(BR81*$E81*$F81*$H81*$K81*$BS$9)</f>
        <v>0</v>
      </c>
      <c r="BT81" s="95"/>
      <c r="BU81" s="66">
        <f>SUM(BT81*$E81*$F81*$H81*$K81*$BU$9)</f>
        <v>0</v>
      </c>
      <c r="BV81" s="95"/>
      <c r="BW81" s="66">
        <f>SUM(BV81*$E81*$F81*$H81*$K81*$BW$9)</f>
        <v>0</v>
      </c>
      <c r="BX81" s="95"/>
      <c r="BY81" s="66">
        <f>(BX81*$E81*$F81*$H81*$K81*BY$9)</f>
        <v>0</v>
      </c>
      <c r="BZ81" s="66"/>
      <c r="CA81" s="66">
        <f t="shared" si="256"/>
        <v>0</v>
      </c>
      <c r="CB81" s="95"/>
      <c r="CC81" s="66">
        <f t="shared" si="257"/>
        <v>0</v>
      </c>
      <c r="CD81" s="87">
        <v>0</v>
      </c>
      <c r="CE81" s="66">
        <f t="shared" si="258"/>
        <v>0</v>
      </c>
      <c r="CF81" s="66"/>
      <c r="CG81" s="66">
        <f t="shared" si="259"/>
        <v>0</v>
      </c>
      <c r="CH81" s="66"/>
      <c r="CI81" s="66">
        <f t="shared" si="260"/>
        <v>0</v>
      </c>
      <c r="CJ81" s="92"/>
      <c r="CK81" s="92"/>
      <c r="CL81" s="93">
        <f t="shared" si="261"/>
        <v>0</v>
      </c>
      <c r="CM81" s="93">
        <f t="shared" si="261"/>
        <v>0</v>
      </c>
      <c r="CN81" s="66">
        <f>[3]ДС!EP82</f>
        <v>0</v>
      </c>
      <c r="CO81" s="67">
        <f>[3]ДС!EQ82</f>
        <v>0</v>
      </c>
      <c r="CP81" s="94">
        <f t="shared" si="262"/>
        <v>0</v>
      </c>
      <c r="CQ81" s="94">
        <f t="shared" si="262"/>
        <v>0</v>
      </c>
    </row>
    <row r="82" spans="1:144" s="3" customFormat="1" ht="18.75" customHeight="1" x14ac:dyDescent="0.25">
      <c r="A82" s="122"/>
      <c r="B82" s="40">
        <v>55</v>
      </c>
      <c r="C82" s="123" t="s">
        <v>207</v>
      </c>
      <c r="D82" s="162" t="s">
        <v>208</v>
      </c>
      <c r="E82" s="80">
        <v>17622</v>
      </c>
      <c r="F82" s="81">
        <v>0.8</v>
      </c>
      <c r="G82" s="82"/>
      <c r="H82" s="83">
        <v>1</v>
      </c>
      <c r="I82" s="84"/>
      <c r="J82" s="85">
        <v>1.4</v>
      </c>
      <c r="K82" s="85">
        <v>1.68</v>
      </c>
      <c r="L82" s="85">
        <v>2.23</v>
      </c>
      <c r="M82" s="86">
        <v>2.57</v>
      </c>
      <c r="N82" s="87">
        <v>0</v>
      </c>
      <c r="O82" s="66">
        <f t="shared" si="255"/>
        <v>0</v>
      </c>
      <c r="P82" s="95"/>
      <c r="Q82" s="66">
        <f>SUM(P82*$E82*$F82*$H82*$J82*$Q$9)</f>
        <v>0</v>
      </c>
      <c r="R82" s="87"/>
      <c r="S82" s="66">
        <f>SUM(R82*$E82*$F82*$H82*$J82*$S$9)</f>
        <v>0</v>
      </c>
      <c r="T82" s="95"/>
      <c r="U82" s="66">
        <f>SUM(T82*$E82*$F82*$H82*$J82*$U$9)</f>
        <v>0</v>
      </c>
      <c r="V82" s="95"/>
      <c r="W82" s="66">
        <f>SUM(V82*$E82*$F82*$H82*$J82*$W$9)</f>
        <v>0</v>
      </c>
      <c r="X82" s="88"/>
      <c r="Y82" s="66"/>
      <c r="Z82" s="87"/>
      <c r="AA82" s="66">
        <f>SUM(Z82*$E82*$F82*$H82*$J82*$AA$9)</f>
        <v>0</v>
      </c>
      <c r="AB82" s="87">
        <v>10</v>
      </c>
      <c r="AC82" s="66">
        <f>SUM(AB82*$E82*$F82*$H82*$J82*$AC$9)</f>
        <v>197366.39999999999</v>
      </c>
      <c r="AD82" s="87">
        <v>0</v>
      </c>
      <c r="AE82" s="66">
        <f>SUM(AD82*$E82*$F82*$H82*$K82*$AE$9)</f>
        <v>0</v>
      </c>
      <c r="AF82" s="136">
        <v>8</v>
      </c>
      <c r="AG82" s="66">
        <f>SUM(AF82*$E82*$F82*$H82*$K82*$AG$9)</f>
        <v>189471.74400000001</v>
      </c>
      <c r="AH82" s="87"/>
      <c r="AI82" s="66">
        <f>SUM(AH82*$E82*$F82*$H82*$J82*$AI$9)</f>
        <v>0</v>
      </c>
      <c r="AJ82" s="95"/>
      <c r="AK82" s="66">
        <f>SUM(AJ82*$E82*$F82*$H82*$J82*$AK$9)</f>
        <v>0</v>
      </c>
      <c r="AL82" s="95"/>
      <c r="AM82" s="66"/>
      <c r="AN82" s="95"/>
      <c r="AO82" s="66">
        <f>SUM(AN82*$E82*$F82*$H82*$J82*$AO$9)</f>
        <v>0</v>
      </c>
      <c r="AP82" s="95"/>
      <c r="AQ82" s="66">
        <f>SUM(AP82*$E82*$F82*$H82*$J82*$AQ$9)</f>
        <v>0</v>
      </c>
      <c r="AR82" s="87">
        <v>8</v>
      </c>
      <c r="AS82" s="66">
        <f>SUM(AR82*$E82*$F82*$H82*$J82*$AS$9)</f>
        <v>157893.12</v>
      </c>
      <c r="AT82" s="95"/>
      <c r="AU82" s="66">
        <f>SUM(AT82*$E82*$F82*$H82*$J82*$AU$9)</f>
        <v>0</v>
      </c>
      <c r="AV82" s="95"/>
      <c r="AW82" s="66">
        <f>SUM(AV82*$E82*$F82*$H82*$J82*$AW$9)</f>
        <v>0</v>
      </c>
      <c r="AX82" s="87"/>
      <c r="AY82" s="66">
        <f>SUM(AX82*$E82*$F82*$H82*$J82*$AY$9)</f>
        <v>0</v>
      </c>
      <c r="AZ82" s="87">
        <v>12</v>
      </c>
      <c r="BA82" s="66">
        <f>SUM(AZ82*$E82*$F82*$H82*$J82*$BA$9)</f>
        <v>236839.67999999999</v>
      </c>
      <c r="BB82" s="96">
        <v>24</v>
      </c>
      <c r="BC82" s="66">
        <f>SUM(BB82*$E82*$F82*$H82*$K82*$BC$9)</f>
        <v>568415.23199999996</v>
      </c>
      <c r="BD82" s="159"/>
      <c r="BE82" s="66">
        <f>SUM(BD82*$E82*$F82*$H82*$K82*$BE$9)</f>
        <v>0</v>
      </c>
      <c r="BF82" s="87"/>
      <c r="BG82" s="66">
        <f>SUM(BF82*$E82*$F82*$H82*$K82*$BG$9)</f>
        <v>0</v>
      </c>
      <c r="BH82" s="136">
        <v>1</v>
      </c>
      <c r="BI82" s="66">
        <f>SUM(BH82*$E82*$F82*$H82*$K82*$BI$9)</f>
        <v>23683.968000000001</v>
      </c>
      <c r="BJ82" s="87"/>
      <c r="BK82" s="66">
        <f>SUM(BJ82*$E82*$F82*$H82*$K82*$BK$9)</f>
        <v>0</v>
      </c>
      <c r="BL82" s="144"/>
      <c r="BM82" s="66"/>
      <c r="BN82" s="136">
        <v>20</v>
      </c>
      <c r="BO82" s="66">
        <f>SUM(BN82*$E82*$F82*$H82*$K82*$BO$9)</f>
        <v>473679.35999999999</v>
      </c>
      <c r="BP82" s="95"/>
      <c r="BQ82" s="66">
        <f>SUM(BP82*$E82*$F82*$H82*$K82*$BQ$9)</f>
        <v>0</v>
      </c>
      <c r="BR82" s="87">
        <v>10</v>
      </c>
      <c r="BS82" s="66">
        <f>SUM(BR82*$E82*$F82*$H82*$K82*$BS$9)</f>
        <v>236839.67999999999</v>
      </c>
      <c r="BT82" s="87">
        <v>3</v>
      </c>
      <c r="BU82" s="66">
        <f>SUM(BT82*$E82*$F82*$H82*$K82*$BU$9)</f>
        <v>71051.903999999995</v>
      </c>
      <c r="BV82" s="95"/>
      <c r="BW82" s="66">
        <f>SUM(BV82*$E82*$F82*$H82*$K82*$BW$9)</f>
        <v>0</v>
      </c>
      <c r="BX82" s="87">
        <v>8</v>
      </c>
      <c r="BY82" s="66">
        <f>(BX82*$E82*$F82*$H82*$K82*BY$9)</f>
        <v>189471.74400000001</v>
      </c>
      <c r="BZ82" s="66">
        <v>3</v>
      </c>
      <c r="CA82" s="66">
        <f t="shared" si="256"/>
        <v>71051.903999999995</v>
      </c>
      <c r="CB82" s="136">
        <v>10</v>
      </c>
      <c r="CC82" s="66">
        <f t="shared" si="257"/>
        <v>314376.48</v>
      </c>
      <c r="CD82" s="87">
        <v>15</v>
      </c>
      <c r="CE82" s="66">
        <f>(CD82*$E82*$F82*$H82*$M82*CE$9)</f>
        <v>543462.48</v>
      </c>
      <c r="CF82" s="66"/>
      <c r="CG82" s="66">
        <f t="shared" si="259"/>
        <v>0</v>
      </c>
      <c r="CH82" s="66"/>
      <c r="CI82" s="66">
        <f t="shared" si="260"/>
        <v>0</v>
      </c>
      <c r="CJ82" s="92"/>
      <c r="CK82" s="92"/>
      <c r="CL82" s="93">
        <f t="shared" si="261"/>
        <v>132</v>
      </c>
      <c r="CM82" s="93">
        <f t="shared" si="261"/>
        <v>3273603.696</v>
      </c>
      <c r="CN82" s="66">
        <f>[3]ДС!EP83</f>
        <v>85</v>
      </c>
      <c r="CO82" s="67">
        <f>[3]ДС!EQ83</f>
        <v>1827612.8639999998</v>
      </c>
      <c r="CP82" s="94">
        <f t="shared" si="262"/>
        <v>217</v>
      </c>
      <c r="CQ82" s="94">
        <f t="shared" si="262"/>
        <v>5101216.5599999996</v>
      </c>
    </row>
    <row r="83" spans="1:144" s="1" customFormat="1" ht="15" x14ac:dyDescent="0.25">
      <c r="A83" s="54">
        <v>19</v>
      </c>
      <c r="B83" s="54"/>
      <c r="C83" s="55" t="s">
        <v>209</v>
      </c>
      <c r="D83" s="163" t="s">
        <v>210</v>
      </c>
      <c r="E83" s="80">
        <v>17622</v>
      </c>
      <c r="F83" s="133">
        <v>6.11</v>
      </c>
      <c r="G83" s="115"/>
      <c r="H83" s="58"/>
      <c r="I83" s="58"/>
      <c r="J83" s="70">
        <v>1.4</v>
      </c>
      <c r="K83" s="71">
        <v>1.68</v>
      </c>
      <c r="L83" s="71">
        <v>2.23</v>
      </c>
      <c r="M83" s="72">
        <v>2.57</v>
      </c>
      <c r="N83" s="134">
        <f t="shared" ref="N83:AS83" si="263">SUM(N84:N139)</f>
        <v>165</v>
      </c>
      <c r="O83" s="134">
        <f t="shared" si="263"/>
        <v>25908982.614583202</v>
      </c>
      <c r="P83" s="134">
        <f t="shared" si="263"/>
        <v>0</v>
      </c>
      <c r="Q83" s="134">
        <f t="shared" si="263"/>
        <v>0</v>
      </c>
      <c r="R83" s="134">
        <f t="shared" si="263"/>
        <v>30</v>
      </c>
      <c r="S83" s="134">
        <f t="shared" si="263"/>
        <v>681843.73213439994</v>
      </c>
      <c r="T83" s="134">
        <f t="shared" si="263"/>
        <v>3408</v>
      </c>
      <c r="U83" s="134">
        <f t="shared" si="263"/>
        <v>617695131.33012974</v>
      </c>
      <c r="V83" s="134">
        <f t="shared" si="263"/>
        <v>0</v>
      </c>
      <c r="W83" s="134">
        <f t="shared" si="263"/>
        <v>0</v>
      </c>
      <c r="X83" s="134">
        <f t="shared" si="263"/>
        <v>0</v>
      </c>
      <c r="Y83" s="134">
        <f t="shared" si="263"/>
        <v>0</v>
      </c>
      <c r="Z83" s="134">
        <f t="shared" si="263"/>
        <v>0</v>
      </c>
      <c r="AA83" s="134">
        <f t="shared" si="263"/>
        <v>0</v>
      </c>
      <c r="AB83" s="134">
        <f t="shared" si="263"/>
        <v>0</v>
      </c>
      <c r="AC83" s="134">
        <f t="shared" si="263"/>
        <v>0</v>
      </c>
      <c r="AD83" s="134">
        <f t="shared" si="263"/>
        <v>1305</v>
      </c>
      <c r="AE83" s="134">
        <f t="shared" si="263"/>
        <v>329928239.1033842</v>
      </c>
      <c r="AF83" s="134">
        <f t="shared" si="263"/>
        <v>0</v>
      </c>
      <c r="AG83" s="134">
        <f t="shared" si="263"/>
        <v>0</v>
      </c>
      <c r="AH83" s="134">
        <f t="shared" si="263"/>
        <v>0</v>
      </c>
      <c r="AI83" s="134">
        <f t="shared" si="263"/>
        <v>0</v>
      </c>
      <c r="AJ83" s="134">
        <f t="shared" si="263"/>
        <v>0</v>
      </c>
      <c r="AK83" s="134">
        <f t="shared" si="263"/>
        <v>0</v>
      </c>
      <c r="AL83" s="134">
        <f t="shared" si="263"/>
        <v>0</v>
      </c>
      <c r="AM83" s="134">
        <f t="shared" si="263"/>
        <v>0</v>
      </c>
      <c r="AN83" s="134">
        <f t="shared" si="263"/>
        <v>0</v>
      </c>
      <c r="AO83" s="134">
        <f t="shared" si="263"/>
        <v>0</v>
      </c>
      <c r="AP83" s="134">
        <f t="shared" si="263"/>
        <v>0</v>
      </c>
      <c r="AQ83" s="134">
        <f t="shared" si="263"/>
        <v>0</v>
      </c>
      <c r="AR83" s="134">
        <f t="shared" si="263"/>
        <v>0</v>
      </c>
      <c r="AS83" s="134">
        <f t="shared" si="263"/>
        <v>0</v>
      </c>
      <c r="AT83" s="134">
        <f t="shared" ref="AT83:CQ83" si="264">SUM(AT84:AT139)</f>
        <v>0</v>
      </c>
      <c r="AU83" s="134">
        <f t="shared" si="264"/>
        <v>0</v>
      </c>
      <c r="AV83" s="134">
        <f t="shared" si="264"/>
        <v>0</v>
      </c>
      <c r="AW83" s="134">
        <f t="shared" si="264"/>
        <v>0</v>
      </c>
      <c r="AX83" s="134">
        <f t="shared" si="264"/>
        <v>0</v>
      </c>
      <c r="AY83" s="134">
        <f t="shared" si="264"/>
        <v>0</v>
      </c>
      <c r="AZ83" s="134">
        <f t="shared" si="264"/>
        <v>0</v>
      </c>
      <c r="BA83" s="134">
        <f t="shared" si="264"/>
        <v>0</v>
      </c>
      <c r="BB83" s="134">
        <f t="shared" si="264"/>
        <v>0</v>
      </c>
      <c r="BC83" s="134">
        <f t="shared" si="264"/>
        <v>0</v>
      </c>
      <c r="BD83" s="134">
        <f t="shared" si="264"/>
        <v>0</v>
      </c>
      <c r="BE83" s="134">
        <f t="shared" si="264"/>
        <v>0</v>
      </c>
      <c r="BF83" s="134">
        <f t="shared" si="264"/>
        <v>0</v>
      </c>
      <c r="BG83" s="134">
        <f t="shared" si="264"/>
        <v>0</v>
      </c>
      <c r="BH83" s="134">
        <f t="shared" si="264"/>
        <v>0</v>
      </c>
      <c r="BI83" s="134">
        <f t="shared" si="264"/>
        <v>0</v>
      </c>
      <c r="BJ83" s="134">
        <f t="shared" si="264"/>
        <v>12</v>
      </c>
      <c r="BK83" s="134">
        <f t="shared" si="264"/>
        <v>85527.86666688</v>
      </c>
      <c r="BL83" s="134">
        <f t="shared" si="264"/>
        <v>0</v>
      </c>
      <c r="BM83" s="134">
        <f t="shared" si="264"/>
        <v>0</v>
      </c>
      <c r="BN83" s="134">
        <f t="shared" si="264"/>
        <v>0</v>
      </c>
      <c r="BO83" s="134">
        <f t="shared" si="264"/>
        <v>0</v>
      </c>
      <c r="BP83" s="134">
        <f t="shared" si="264"/>
        <v>0</v>
      </c>
      <c r="BQ83" s="134">
        <f t="shared" si="264"/>
        <v>0</v>
      </c>
      <c r="BR83" s="134">
        <f t="shared" si="264"/>
        <v>0</v>
      </c>
      <c r="BS83" s="134">
        <f t="shared" si="264"/>
        <v>0</v>
      </c>
      <c r="BT83" s="134">
        <f t="shared" si="264"/>
        <v>0</v>
      </c>
      <c r="BU83" s="134">
        <f t="shared" si="264"/>
        <v>0</v>
      </c>
      <c r="BV83" s="134">
        <f t="shared" si="264"/>
        <v>0</v>
      </c>
      <c r="BW83" s="134">
        <f t="shared" si="264"/>
        <v>0</v>
      </c>
      <c r="BX83" s="134">
        <f t="shared" si="264"/>
        <v>0</v>
      </c>
      <c r="BY83" s="134">
        <f t="shared" si="264"/>
        <v>0</v>
      </c>
      <c r="BZ83" s="118">
        <f t="shared" si="264"/>
        <v>0</v>
      </c>
      <c r="CA83" s="134">
        <f t="shared" si="264"/>
        <v>0</v>
      </c>
      <c r="CB83" s="134">
        <f t="shared" si="264"/>
        <v>0</v>
      </c>
      <c r="CC83" s="134">
        <f t="shared" si="264"/>
        <v>0</v>
      </c>
      <c r="CD83" s="134">
        <f t="shared" si="264"/>
        <v>18</v>
      </c>
      <c r="CE83" s="134">
        <f t="shared" si="264"/>
        <v>313131.22207488003</v>
      </c>
      <c r="CF83" s="134">
        <f t="shared" si="264"/>
        <v>0</v>
      </c>
      <c r="CG83" s="134">
        <f t="shared" si="264"/>
        <v>0</v>
      </c>
      <c r="CH83" s="134">
        <f t="shared" si="264"/>
        <v>0</v>
      </c>
      <c r="CI83" s="134">
        <f t="shared" si="264"/>
        <v>0</v>
      </c>
      <c r="CJ83" s="134">
        <f t="shared" si="264"/>
        <v>0</v>
      </c>
      <c r="CK83" s="134">
        <f t="shared" si="264"/>
        <v>0</v>
      </c>
      <c r="CL83" s="134">
        <f t="shared" si="264"/>
        <v>4938</v>
      </c>
      <c r="CM83" s="134">
        <f t="shared" si="264"/>
        <v>974612855.86897314</v>
      </c>
      <c r="CN83" s="134">
        <f t="shared" si="264"/>
        <v>14229</v>
      </c>
      <c r="CO83" s="135">
        <f t="shared" si="264"/>
        <v>998532798.37926126</v>
      </c>
      <c r="CP83" s="118">
        <f t="shared" si="264"/>
        <v>19150</v>
      </c>
      <c r="CQ83" s="118">
        <f t="shared" si="264"/>
        <v>1958690060.2541208</v>
      </c>
      <c r="CR83" s="3"/>
    </row>
    <row r="84" spans="1:144" s="3" customFormat="1" ht="30" customHeight="1" x14ac:dyDescent="0.25">
      <c r="A84" s="122"/>
      <c r="B84" s="122">
        <v>56</v>
      </c>
      <c r="C84" s="123" t="s">
        <v>211</v>
      </c>
      <c r="D84" s="100" t="s">
        <v>212</v>
      </c>
      <c r="E84" s="80">
        <v>17622</v>
      </c>
      <c r="F84" s="81">
        <v>2.35</v>
      </c>
      <c r="G84" s="82"/>
      <c r="H84" s="83">
        <v>1</v>
      </c>
      <c r="I84" s="84"/>
      <c r="J84" s="137">
        <v>1.4</v>
      </c>
      <c r="K84" s="137">
        <v>1.68</v>
      </c>
      <c r="L84" s="137">
        <v>2.23</v>
      </c>
      <c r="M84" s="138">
        <v>2.57</v>
      </c>
      <c r="N84" s="95">
        <v>0</v>
      </c>
      <c r="O84" s="66">
        <f t="shared" ref="O84:O86" si="265">SUM(N84*$E84*$F84*$H84*$J84*$O$9)</f>
        <v>0</v>
      </c>
      <c r="P84" s="88"/>
      <c r="Q84" s="66">
        <f>SUM(P84*$E84*$F84*$H84*$J84*$Q$9)</f>
        <v>0</v>
      </c>
      <c r="R84" s="66">
        <v>0</v>
      </c>
      <c r="S84" s="66">
        <f>SUM(R84*$E84*$F84*$H84*$J84*$S$9)</f>
        <v>0</v>
      </c>
      <c r="T84" s="89">
        <v>0</v>
      </c>
      <c r="U84" s="66">
        <f>SUM(T84*$E84*$F84*$H84*$J84*$U$9)</f>
        <v>0</v>
      </c>
      <c r="V84" s="88"/>
      <c r="W84" s="66">
        <f>SUM(V84*$E84*$F84*$H84*$J84*$W$9)</f>
        <v>0</v>
      </c>
      <c r="X84" s="88"/>
      <c r="Y84" s="66"/>
      <c r="Z84" s="88"/>
      <c r="AA84" s="66">
        <f>SUM(Z84*$E84*$F84*$H84*$J84*$AA$9)</f>
        <v>0</v>
      </c>
      <c r="AB84" s="66">
        <v>0</v>
      </c>
      <c r="AC84" s="66">
        <f>SUM(AB84*$E84*$F84*$H84*$J84*$AC$9)</f>
        <v>0</v>
      </c>
      <c r="AD84" s="166">
        <v>0</v>
      </c>
      <c r="AE84" s="66">
        <f>SUM(AD84*$E84*$F84*$H84*$K84*$AE$9)</f>
        <v>0</v>
      </c>
      <c r="AF84" s="66"/>
      <c r="AG84" s="66">
        <f>SUM(AF84*$E84*$F84*$H84*$K84*$AG$9)</f>
        <v>0</v>
      </c>
      <c r="AH84" s="66"/>
      <c r="AI84" s="66">
        <f>SUM(AH84*$E84*$F84*$H84*$J84*$AI$9)</f>
        <v>0</v>
      </c>
      <c r="AJ84" s="88"/>
      <c r="AK84" s="66">
        <f>SUM(AJ84*$E84*$F84*$H84*$J84*$AK$9)</f>
        <v>0</v>
      </c>
      <c r="AL84" s="88"/>
      <c r="AM84" s="66"/>
      <c r="AN84" s="88"/>
      <c r="AO84" s="66">
        <f>SUM(AN84*$E84*$F84*$H84*$J84*$AO$9)</f>
        <v>0</v>
      </c>
      <c r="AP84" s="88"/>
      <c r="AQ84" s="66">
        <f>SUM(AP84*$E84*$F84*$H84*$J84*$AQ$9)</f>
        <v>0</v>
      </c>
      <c r="AR84" s="66"/>
      <c r="AS84" s="66">
        <f>SUM(AR84*$E84*$F84*$H84*$J84*$AS$9)</f>
        <v>0</v>
      </c>
      <c r="AT84" s="88"/>
      <c r="AU84" s="66">
        <f>SUM(AT84*$E84*$F84*$H84*$J84*$AU$9)</f>
        <v>0</v>
      </c>
      <c r="AV84" s="88"/>
      <c r="AW84" s="66">
        <f>SUM(AV84*$E84*$F84*$H84*$J84*$AW$9)</f>
        <v>0</v>
      </c>
      <c r="AX84" s="88"/>
      <c r="AY84" s="66">
        <f>SUM(AX84*$E84*$F84*$H84*$J84*$AY$9)</f>
        <v>0</v>
      </c>
      <c r="AZ84" s="88"/>
      <c r="BA84" s="66">
        <f>SUM(AZ84*$E84*$F84*$H84*$J84*$BA$9)</f>
        <v>0</v>
      </c>
      <c r="BB84" s="89"/>
      <c r="BC84" s="66">
        <f>SUM(BB84*$E84*$F84*$H84*$K84*$BC$9)</f>
        <v>0</v>
      </c>
      <c r="BD84" s="139"/>
      <c r="BE84" s="66">
        <f>SUM(BD84*$E84*$F84*$H84*$K84*$BE$9)</f>
        <v>0</v>
      </c>
      <c r="BF84" s="66"/>
      <c r="BG84" s="66">
        <f>SUM(BF84*$E84*$F84*$H84*$K84*$BG$9)</f>
        <v>0</v>
      </c>
      <c r="BH84" s="88"/>
      <c r="BI84" s="66">
        <f>SUM(BH84*$E84*$F84*$H84*$K84*$BI$9)</f>
        <v>0</v>
      </c>
      <c r="BJ84" s="88"/>
      <c r="BK84" s="66">
        <f>SUM(BJ84*$E84*$F84*$H84*$K84*$BK$9)</f>
        <v>0</v>
      </c>
      <c r="BL84" s="90"/>
      <c r="BM84" s="66"/>
      <c r="BN84" s="88"/>
      <c r="BO84" s="66">
        <f>SUM(BN84*$E84*$F84*$H84*$K84*$BO$9)</f>
        <v>0</v>
      </c>
      <c r="BP84" s="88"/>
      <c r="BQ84" s="66">
        <f>SUM(BP84*$E84*$F84*$H84*$K84*$BQ$9)</f>
        <v>0</v>
      </c>
      <c r="BR84" s="66"/>
      <c r="BS84" s="66">
        <f>SUM(BR84*$E84*$F84*$H84*$K84*$BS$9)</f>
        <v>0</v>
      </c>
      <c r="BT84" s="88"/>
      <c r="BU84" s="66">
        <f>SUM(BT84*$E84*$F84*$H84*$K84*$BU$9)</f>
        <v>0</v>
      </c>
      <c r="BV84" s="88"/>
      <c r="BW84" s="66">
        <f>SUM(BV84*$E84*$F84*$H84*$K84*$BW$9)</f>
        <v>0</v>
      </c>
      <c r="BX84" s="88"/>
      <c r="BY84" s="66">
        <f>(BX84*$E84*$F84*$H84*$K84*BY$9)</f>
        <v>0</v>
      </c>
      <c r="BZ84" s="66"/>
      <c r="CA84" s="66">
        <f t="shared" ref="CA84:CA86" si="266">(BZ84*$E84*$F84*$H84*$K84*CA$9)</f>
        <v>0</v>
      </c>
      <c r="CB84" s="88"/>
      <c r="CC84" s="66">
        <f t="shared" ref="CC84:CC86" si="267">(CB84*$E84*$F84*$H84*$L84*CC$9)</f>
        <v>0</v>
      </c>
      <c r="CD84" s="88"/>
      <c r="CE84" s="66">
        <f t="shared" ref="CE84:CE86" si="268">(CD84*$E84*$F84*$H84*$M84*CE$9)</f>
        <v>0</v>
      </c>
      <c r="CF84" s="66"/>
      <c r="CG84" s="66">
        <f t="shared" ref="CG84:CG86" si="269">(CF84*$E84*$F84*$H84*$K84*CG$9)</f>
        <v>0</v>
      </c>
      <c r="CH84" s="66"/>
      <c r="CI84" s="66">
        <f t="shared" ref="CI84:CI86" si="270">(CH84*$E84*$F84*$H84*$J84*CI$9)</f>
        <v>0</v>
      </c>
      <c r="CJ84" s="66"/>
      <c r="CK84" s="66"/>
      <c r="CL84" s="93">
        <f t="shared" ref="CL84:CM115" si="271">SUM(P84+N84+R84+T84+Z84+X84+V84+AD84+AB84+AF84+BB84+BF84+AH84+AP84+AR84+BP84+BR84+BN84+BT84+BV84+BJ84+AJ84+AL84+AN84+BD84+BH84+AT84+AV84+AX84+AZ84+BL84+BX84+BZ84+CB84+CD84+CF84+CH84)</f>
        <v>0</v>
      </c>
      <c r="CM84" s="93">
        <f t="shared" si="271"/>
        <v>0</v>
      </c>
      <c r="CN84" s="66">
        <f>[3]ДС!EP85</f>
        <v>247</v>
      </c>
      <c r="CO84" s="67">
        <f>[3]ДС!EQ85</f>
        <v>16187005.296</v>
      </c>
      <c r="CP84" s="94">
        <f t="shared" ref="CP84:CQ115" si="272">CL84+CN84</f>
        <v>247</v>
      </c>
      <c r="CQ84" s="94">
        <f t="shared" si="272"/>
        <v>16187005.296</v>
      </c>
      <c r="EM84" s="3">
        <f>EK38</f>
        <v>0</v>
      </c>
      <c r="EN84" s="3">
        <f>EL38</f>
        <v>0</v>
      </c>
    </row>
    <row r="85" spans="1:144" s="3" customFormat="1" ht="30" customHeight="1" x14ac:dyDescent="0.25">
      <c r="A85" s="122"/>
      <c r="B85" s="122">
        <v>57</v>
      </c>
      <c r="C85" s="123" t="s">
        <v>213</v>
      </c>
      <c r="D85" s="100" t="s">
        <v>214</v>
      </c>
      <c r="E85" s="80">
        <v>17622</v>
      </c>
      <c r="F85" s="81">
        <v>2.48</v>
      </c>
      <c r="G85" s="82"/>
      <c r="H85" s="84">
        <v>1</v>
      </c>
      <c r="I85" s="84"/>
      <c r="J85" s="137">
        <v>1.4</v>
      </c>
      <c r="K85" s="137">
        <v>1.68</v>
      </c>
      <c r="L85" s="137">
        <v>2.23</v>
      </c>
      <c r="M85" s="138">
        <v>2.57</v>
      </c>
      <c r="N85" s="95">
        <v>0</v>
      </c>
      <c r="O85" s="66">
        <f t="shared" si="265"/>
        <v>0</v>
      </c>
      <c r="P85" s="88"/>
      <c r="Q85" s="66">
        <f>SUM(P85*$E85*$F85*$H85*$J85*$Q$9)</f>
        <v>0</v>
      </c>
      <c r="R85" s="66">
        <v>0</v>
      </c>
      <c r="S85" s="66">
        <f>SUM(R85*$E85*$F85*$H85*$J85*$S$9)</f>
        <v>0</v>
      </c>
      <c r="T85" s="89">
        <v>0</v>
      </c>
      <c r="U85" s="66">
        <f>SUM(T85*$E85*$F85*$H85*$J85*$U$9)</f>
        <v>0</v>
      </c>
      <c r="V85" s="88"/>
      <c r="W85" s="66">
        <f>SUM(V85*$E85*$F85*$H85*$J85*$W$9)</f>
        <v>0</v>
      </c>
      <c r="X85" s="88"/>
      <c r="Y85" s="66"/>
      <c r="Z85" s="88"/>
      <c r="AA85" s="66">
        <f>SUM(Z85*$E85*$F85*$H85*$J85*$AA$9)</f>
        <v>0</v>
      </c>
      <c r="AB85" s="66">
        <v>0</v>
      </c>
      <c r="AC85" s="66">
        <f>SUM(AB85*$E85*$F85*$H85*$J85*$AC$9)</f>
        <v>0</v>
      </c>
      <c r="AD85" s="166">
        <v>0</v>
      </c>
      <c r="AE85" s="66">
        <f>SUM(AD85*$E85*$F85*$H85*$K85*$AE$9)</f>
        <v>0</v>
      </c>
      <c r="AF85" s="66"/>
      <c r="AG85" s="66">
        <f>SUM(AF85*$E85*$F85*$H85*$K85*$AG$9)</f>
        <v>0</v>
      </c>
      <c r="AH85" s="66"/>
      <c r="AI85" s="66">
        <f>SUM(AH85*$E85*$F85*$H85*$J85*$AI$9)</f>
        <v>0</v>
      </c>
      <c r="AJ85" s="88"/>
      <c r="AK85" s="66">
        <f>SUM(AJ85*$E85*$F85*$H85*$J85*$AK$9)</f>
        <v>0</v>
      </c>
      <c r="AL85" s="88"/>
      <c r="AM85" s="66"/>
      <c r="AN85" s="88"/>
      <c r="AO85" s="66">
        <f>SUM(AN85*$E85*$F85*$H85*$J85*$AO$9)</f>
        <v>0</v>
      </c>
      <c r="AP85" s="88"/>
      <c r="AQ85" s="66">
        <f>SUM(AP85*$E85*$F85*$H85*$J85*$AQ$9)</f>
        <v>0</v>
      </c>
      <c r="AR85" s="66"/>
      <c r="AS85" s="66">
        <f>SUM(AR85*$E85*$F85*$H85*$J85*$AS$9)</f>
        <v>0</v>
      </c>
      <c r="AT85" s="88"/>
      <c r="AU85" s="66">
        <f>SUM(AT85*$E85*$F85*$H85*$J85*$AU$9)</f>
        <v>0</v>
      </c>
      <c r="AV85" s="88"/>
      <c r="AW85" s="66">
        <f>SUM(AV85*$E85*$F85*$H85*$J85*$AW$9)</f>
        <v>0</v>
      </c>
      <c r="AX85" s="88"/>
      <c r="AY85" s="66">
        <f>SUM(AX85*$E85*$F85*$H85*$J85*$AY$9)</f>
        <v>0</v>
      </c>
      <c r="AZ85" s="88"/>
      <c r="BA85" s="66">
        <f>SUM(AZ85*$E85*$F85*$H85*$J85*$BA$9)</f>
        <v>0</v>
      </c>
      <c r="BB85" s="89"/>
      <c r="BC85" s="66">
        <f>SUM(BB85*$E85*$F85*$H85*$K85*$BC$9)</f>
        <v>0</v>
      </c>
      <c r="BD85" s="139"/>
      <c r="BE85" s="66">
        <f>SUM(BD85*$E85*$F85*$H85*$K85*$BE$9)</f>
        <v>0</v>
      </c>
      <c r="BF85" s="66"/>
      <c r="BG85" s="66">
        <f>SUM(BF85*$E85*$F85*$H85*$K85*$BG$9)</f>
        <v>0</v>
      </c>
      <c r="BH85" s="88"/>
      <c r="BI85" s="66">
        <f>SUM(BH85*$E85*$F85*$H85*$K85*$BI$9)</f>
        <v>0</v>
      </c>
      <c r="BJ85" s="88"/>
      <c r="BK85" s="66">
        <f>SUM(BJ85*$E85*$F85*$H85*$K85*$BK$9)</f>
        <v>0</v>
      </c>
      <c r="BL85" s="90"/>
      <c r="BM85" s="66"/>
      <c r="BN85" s="88"/>
      <c r="BO85" s="66">
        <f>SUM(BN85*$E85*$F85*$H85*$K85*$BO$9)</f>
        <v>0</v>
      </c>
      <c r="BP85" s="88"/>
      <c r="BQ85" s="66">
        <f>SUM(BP85*$E85*$F85*$H85*$K85*$BQ$9)</f>
        <v>0</v>
      </c>
      <c r="BR85" s="66"/>
      <c r="BS85" s="66">
        <f>SUM(BR85*$E85*$F85*$H85*$K85*$BS$9)</f>
        <v>0</v>
      </c>
      <c r="BT85" s="88"/>
      <c r="BU85" s="66">
        <f>SUM(BT85*$E85*$F85*$H85*$K85*$BU$9)</f>
        <v>0</v>
      </c>
      <c r="BV85" s="88"/>
      <c r="BW85" s="66">
        <f>SUM(BV85*$E85*$F85*$H85*$K85*$BW$9)</f>
        <v>0</v>
      </c>
      <c r="BX85" s="88"/>
      <c r="BY85" s="66">
        <f>(BX85*$E85*$F85*$H85*$K85*BY$9)</f>
        <v>0</v>
      </c>
      <c r="BZ85" s="66"/>
      <c r="CA85" s="66">
        <f t="shared" si="266"/>
        <v>0</v>
      </c>
      <c r="CB85" s="88"/>
      <c r="CC85" s="66">
        <f t="shared" si="267"/>
        <v>0</v>
      </c>
      <c r="CD85" s="88"/>
      <c r="CE85" s="66">
        <f t="shared" si="268"/>
        <v>0</v>
      </c>
      <c r="CF85" s="66"/>
      <c r="CG85" s="66">
        <f t="shared" si="269"/>
        <v>0</v>
      </c>
      <c r="CH85" s="66"/>
      <c r="CI85" s="66">
        <f t="shared" si="270"/>
        <v>0</v>
      </c>
      <c r="CJ85" s="66"/>
      <c r="CK85" s="66"/>
      <c r="CL85" s="93">
        <f t="shared" si="271"/>
        <v>0</v>
      </c>
      <c r="CM85" s="93">
        <f t="shared" si="271"/>
        <v>0</v>
      </c>
      <c r="CN85" s="66">
        <f>[3]ДС!EP86</f>
        <v>52</v>
      </c>
      <c r="CO85" s="67">
        <f>[3]ДС!EQ86</f>
        <v>3206019.8015999999</v>
      </c>
      <c r="CP85" s="94">
        <f t="shared" si="272"/>
        <v>52</v>
      </c>
      <c r="CQ85" s="94">
        <f t="shared" si="272"/>
        <v>3206019.8015999999</v>
      </c>
    </row>
    <row r="86" spans="1:144" s="3" customFormat="1" ht="45" customHeight="1" x14ac:dyDescent="0.25">
      <c r="A86" s="122"/>
      <c r="B86" s="122">
        <v>58</v>
      </c>
      <c r="C86" s="123" t="s">
        <v>215</v>
      </c>
      <c r="D86" s="167" t="s">
        <v>216</v>
      </c>
      <c r="E86" s="80">
        <v>17622</v>
      </c>
      <c r="F86" s="81">
        <v>2.17</v>
      </c>
      <c r="G86" s="82"/>
      <c r="H86" s="83">
        <v>1</v>
      </c>
      <c r="I86" s="84"/>
      <c r="J86" s="137">
        <v>1.4</v>
      </c>
      <c r="K86" s="137">
        <v>1.68</v>
      </c>
      <c r="L86" s="137">
        <v>2.23</v>
      </c>
      <c r="M86" s="138">
        <v>2.57</v>
      </c>
      <c r="N86" s="87">
        <v>1</v>
      </c>
      <c r="O86" s="66">
        <f t="shared" si="265"/>
        <v>53535.635999999991</v>
      </c>
      <c r="P86" s="88"/>
      <c r="Q86" s="66">
        <f>SUM(P86*$E86*$F86*$H86*$J86*$Q$9)</f>
        <v>0</v>
      </c>
      <c r="R86" s="66">
        <v>0</v>
      </c>
      <c r="S86" s="66">
        <f>SUM(R86*$E86*$F86*$H86*$J86*$S$9)</f>
        <v>0</v>
      </c>
      <c r="T86" s="168">
        <v>1</v>
      </c>
      <c r="U86" s="66">
        <f>SUM(T86*$E86*$F86*$H86*$J86*$U$9)</f>
        <v>53535.635999999991</v>
      </c>
      <c r="V86" s="88"/>
      <c r="W86" s="66">
        <f>SUM(V86*$E86*$F86*$H86*$J86*$W$9)</f>
        <v>0</v>
      </c>
      <c r="X86" s="88"/>
      <c r="Y86" s="66"/>
      <c r="Z86" s="88"/>
      <c r="AA86" s="66">
        <f>SUM(Z86*$E86*$F86*$H86*$J86*$AA$9)</f>
        <v>0</v>
      </c>
      <c r="AB86" s="66"/>
      <c r="AC86" s="66">
        <f>SUM(AB86*$E86*$F86*$H86*$J86*$AC$9)</f>
        <v>0</v>
      </c>
      <c r="AD86" s="166"/>
      <c r="AE86" s="66">
        <f>SUM(AD86*$E86*$F86*$H86*$K86*$AE$9)</f>
        <v>0</v>
      </c>
      <c r="AF86" s="66"/>
      <c r="AG86" s="66">
        <f>SUM(AF86*$E86*$F86*$H86*$K86*$AG$9)</f>
        <v>0</v>
      </c>
      <c r="AH86" s="66"/>
      <c r="AI86" s="66">
        <f>SUM(AH86*$E86*$F86*$H86*$J86*$AI$9)</f>
        <v>0</v>
      </c>
      <c r="AJ86" s="88"/>
      <c r="AK86" s="66">
        <f>SUM(AJ86*$E86*$F86*$H86*$J86*$AK$9)</f>
        <v>0</v>
      </c>
      <c r="AL86" s="88"/>
      <c r="AM86" s="66"/>
      <c r="AN86" s="88"/>
      <c r="AO86" s="66">
        <f>SUM(AN86*$E86*$F86*$H86*$J86*$AO$9)</f>
        <v>0</v>
      </c>
      <c r="AP86" s="88"/>
      <c r="AQ86" s="66">
        <f>SUM(AP86*$E86*$F86*$H86*$J86*$AQ$9)</f>
        <v>0</v>
      </c>
      <c r="AR86" s="66"/>
      <c r="AS86" s="66">
        <f>SUM(AR86*$E86*$F86*$H86*$J86*$AS$9)</f>
        <v>0</v>
      </c>
      <c r="AT86" s="88"/>
      <c r="AU86" s="66">
        <f>SUM(AT86*$E86*$F86*$H86*$J86*$AU$9)</f>
        <v>0</v>
      </c>
      <c r="AV86" s="88"/>
      <c r="AW86" s="66">
        <f>SUM(AV86*$E86*$F86*$H86*$J86*$AW$9)</f>
        <v>0</v>
      </c>
      <c r="AX86" s="88"/>
      <c r="AY86" s="66">
        <f>SUM(AX86*$E86*$F86*$H86*$J86*$AY$9)</f>
        <v>0</v>
      </c>
      <c r="AZ86" s="88"/>
      <c r="BA86" s="66">
        <f>SUM(AZ86*$E86*$F86*$H86*$J86*$BA$9)</f>
        <v>0</v>
      </c>
      <c r="BB86" s="89"/>
      <c r="BC86" s="66">
        <f>SUM(BB86*$E86*$F86*$H86*$K86*$BC$9)</f>
        <v>0</v>
      </c>
      <c r="BD86" s="139"/>
      <c r="BE86" s="66">
        <f>SUM(BD86*$E86*$F86*$H86*$K86*$BE$9)</f>
        <v>0</v>
      </c>
      <c r="BF86" s="66"/>
      <c r="BG86" s="66">
        <f>SUM(BF86*$E86*$F86*$H86*$K86*$BG$9)</f>
        <v>0</v>
      </c>
      <c r="BH86" s="88"/>
      <c r="BI86" s="66">
        <f>SUM(BH86*$E86*$F86*$H86*$K86*$BI$9)</f>
        <v>0</v>
      </c>
      <c r="BJ86" s="88"/>
      <c r="BK86" s="66">
        <f>SUM(BJ86*$E86*$F86*$H86*$K86*$BK$9)</f>
        <v>0</v>
      </c>
      <c r="BL86" s="90"/>
      <c r="BM86" s="66"/>
      <c r="BN86" s="88"/>
      <c r="BO86" s="66">
        <f>SUM(BN86*$E86*$F86*$H86*$K86*$BO$9)</f>
        <v>0</v>
      </c>
      <c r="BP86" s="88"/>
      <c r="BQ86" s="66">
        <f>SUM(BP86*$E86*$F86*$H86*$K86*$BQ$9)</f>
        <v>0</v>
      </c>
      <c r="BR86" s="66"/>
      <c r="BS86" s="66">
        <f>SUM(BR86*$E86*$F86*$H86*$K86*$BS$9)</f>
        <v>0</v>
      </c>
      <c r="BT86" s="88"/>
      <c r="BU86" s="66">
        <f>SUM(BT86*$E86*$F86*$H86*$K86*$BU$9)</f>
        <v>0</v>
      </c>
      <c r="BV86" s="88"/>
      <c r="BW86" s="66">
        <f>SUM(BV86*$E86*$F86*$H86*$K86*$BW$9)</f>
        <v>0</v>
      </c>
      <c r="BX86" s="88"/>
      <c r="BY86" s="66">
        <f>(BX86*$E86*$F86*$H86*$K86*BY$9)</f>
        <v>0</v>
      </c>
      <c r="BZ86" s="66"/>
      <c r="CA86" s="66">
        <f t="shared" si="266"/>
        <v>0</v>
      </c>
      <c r="CB86" s="88"/>
      <c r="CC86" s="66">
        <f t="shared" si="267"/>
        <v>0</v>
      </c>
      <c r="CD86" s="88"/>
      <c r="CE86" s="66">
        <f t="shared" si="268"/>
        <v>0</v>
      </c>
      <c r="CF86" s="66"/>
      <c r="CG86" s="66">
        <f t="shared" si="269"/>
        <v>0</v>
      </c>
      <c r="CH86" s="66"/>
      <c r="CI86" s="66">
        <f t="shared" si="270"/>
        <v>0</v>
      </c>
      <c r="CJ86" s="66"/>
      <c r="CK86" s="66"/>
      <c r="CL86" s="93">
        <f t="shared" si="271"/>
        <v>2</v>
      </c>
      <c r="CM86" s="93">
        <f t="shared" si="271"/>
        <v>107071.27199999998</v>
      </c>
      <c r="CN86" s="66">
        <f>[3]ДС!EP87</f>
        <v>1</v>
      </c>
      <c r="CO86" s="67">
        <f>[3]ДС!EQ87</f>
        <v>53535.635999999991</v>
      </c>
      <c r="CP86" s="94">
        <f t="shared" si="272"/>
        <v>3</v>
      </c>
      <c r="CQ86" s="94">
        <f t="shared" si="272"/>
        <v>160606.90799999997</v>
      </c>
    </row>
    <row r="87" spans="1:144" s="3" customFormat="1" ht="75" customHeight="1" x14ac:dyDescent="0.25">
      <c r="A87" s="122"/>
      <c r="B87" s="122">
        <v>59</v>
      </c>
      <c r="C87" s="123" t="s">
        <v>217</v>
      </c>
      <c r="D87" s="123" t="s">
        <v>218</v>
      </c>
      <c r="E87" s="80">
        <v>17622</v>
      </c>
      <c r="F87" s="151">
        <v>2.0099999999999998</v>
      </c>
      <c r="G87" s="235">
        <v>0.21440000000000001</v>
      </c>
      <c r="H87" s="83">
        <v>1</v>
      </c>
      <c r="I87" s="84"/>
      <c r="J87" s="137">
        <v>1.4</v>
      </c>
      <c r="K87" s="137">
        <v>1.68</v>
      </c>
      <c r="L87" s="137">
        <v>2.23</v>
      </c>
      <c r="M87" s="138">
        <v>2.57</v>
      </c>
      <c r="N87" s="87">
        <v>0</v>
      </c>
      <c r="O87" s="105">
        <f>(N87*$E87*$F87*((1-$G87)+$G87*$J87*$H87))</f>
        <v>0</v>
      </c>
      <c r="P87" s="88"/>
      <c r="Q87" s="105">
        <f>(P87*$E87*$F87*((1-$G87)+$G87*$J87*$H87))</f>
        <v>0</v>
      </c>
      <c r="R87" s="66">
        <v>2</v>
      </c>
      <c r="S87" s="105">
        <f>(R87*$E87*$F87*((1-$G87)+$G87*$J87*$H87))</f>
        <v>76915.716134399991</v>
      </c>
      <c r="T87" s="89"/>
      <c r="U87" s="105">
        <f>(T87*$E87*$F87*((1-$G87)+$G87*$J87*$H87))</f>
        <v>0</v>
      </c>
      <c r="V87" s="88"/>
      <c r="W87" s="105">
        <f>(V87*$E87*$F87*((1-$G87)+$G87*$J87*$H87))</f>
        <v>0</v>
      </c>
      <c r="X87" s="88"/>
      <c r="Y87" s="105">
        <f>(X87*$E87*$F87*((1-$G87)+$G87*$J87*$H87))</f>
        <v>0</v>
      </c>
      <c r="Z87" s="88"/>
      <c r="AA87" s="66"/>
      <c r="AB87" s="66"/>
      <c r="AC87" s="105">
        <f>(AB87*$E87*$F87*((1-$G87)+$G87*$J87*$H87))</f>
        <v>0</v>
      </c>
      <c r="AD87" s="166"/>
      <c r="AE87" s="105">
        <f>(AD87*$E87*$F87*((1-$G87)+$G87*$K87*$H87))</f>
        <v>0</v>
      </c>
      <c r="AF87" s="66"/>
      <c r="AG87" s="105">
        <f>(AF87*$E87*$F87*((1-$G87)+$G87*$K87*$H87))</f>
        <v>0</v>
      </c>
      <c r="AH87" s="66"/>
      <c r="AI87" s="105">
        <f>(AH87*$E87*$F87*((1-$G87)+$G87*$J87*$H87))</f>
        <v>0</v>
      </c>
      <c r="AJ87" s="88"/>
      <c r="AK87" s="105">
        <f>(AJ87*$E87*$F87*((1-$G87)+$G87*$J87*$H87))</f>
        <v>0</v>
      </c>
      <c r="AL87" s="88"/>
      <c r="AM87" s="66"/>
      <c r="AN87" s="88"/>
      <c r="AO87" s="105">
        <f>(AN87*$E87*$F87*((1-$G87)+$G87*$J87*$H87))</f>
        <v>0</v>
      </c>
      <c r="AP87" s="88"/>
      <c r="AQ87" s="105">
        <f>(AP87*$E87*$F87*((1-$G87)+$G87*$J87*$H87))</f>
        <v>0</v>
      </c>
      <c r="AR87" s="66"/>
      <c r="AS87" s="105">
        <f>(AR87*$E87*$F87*((1-$G87)+$G87*$J87*$H87))</f>
        <v>0</v>
      </c>
      <c r="AT87" s="88"/>
      <c r="AU87" s="105">
        <f>(AT87*$E87*$F87*((1-$G87)+$G87*$J87*$H87))</f>
        <v>0</v>
      </c>
      <c r="AV87" s="88"/>
      <c r="AW87" s="105">
        <f>(AV87*$E87*$F87*((1-$G87)+$G87*$J87*$H87))</f>
        <v>0</v>
      </c>
      <c r="AX87" s="88"/>
      <c r="AY87" s="66"/>
      <c r="AZ87" s="88"/>
      <c r="BA87" s="105">
        <f>(AZ87*$E87*$F87*((1-$G87)+$G87*$J87*$H87))</f>
        <v>0</v>
      </c>
      <c r="BB87" s="89"/>
      <c r="BC87" s="105">
        <f>(BB87*$E87*$F87*((1-$G87)+$G87*$K87*$H87))</f>
        <v>0</v>
      </c>
      <c r="BD87" s="145"/>
      <c r="BE87" s="105">
        <f>(BD87*$E87*$F87*((1-$G87)+$G87*$K87*$H87))</f>
        <v>0</v>
      </c>
      <c r="BF87" s="66"/>
      <c r="BG87" s="105">
        <f>(BF87*$E87*$F87*((1-$G87)+$G87*$K87*$H87))</f>
        <v>0</v>
      </c>
      <c r="BH87" s="88"/>
      <c r="BI87" s="105">
        <f>(BH87*$E87*$F87*((1-$G87)+$G87*$K87*$H87))</f>
        <v>0</v>
      </c>
      <c r="BJ87" s="88"/>
      <c r="BK87" s="105">
        <f>(BJ87*$E87*$F87*((1-$G87)+$G87*$K87*$H87))</f>
        <v>0</v>
      </c>
      <c r="BL87" s="90"/>
      <c r="BM87" s="66"/>
      <c r="BN87" s="88"/>
      <c r="BO87" s="105">
        <f>(BN87*$E87*$F87*((1-$G87)+$G87*$K87*$H87))</f>
        <v>0</v>
      </c>
      <c r="BP87" s="88"/>
      <c r="BQ87" s="105"/>
      <c r="BR87" s="66"/>
      <c r="BS87" s="105">
        <f>(BR87*$E87*$F87*((1-$G87)+$G87*$K87*$H87))</f>
        <v>0</v>
      </c>
      <c r="BT87" s="88"/>
      <c r="BU87" s="105">
        <f>(BT87*$E87*$F87*((1-$G87)+$G87*$K87*$H87))</f>
        <v>0</v>
      </c>
      <c r="BV87" s="88"/>
      <c r="BW87" s="105">
        <f>(BV87*$E87*$F87*((1-$G87)+$G87*$K87*$H87))</f>
        <v>0</v>
      </c>
      <c r="BX87" s="88"/>
      <c r="BY87" s="105">
        <f t="shared" ref="BY87" si="273">(BX87*$E87*$F87*((1-$G87)+$G87*$K87*$H87))</f>
        <v>0</v>
      </c>
      <c r="BZ87" s="66"/>
      <c r="CA87" s="105">
        <f>(BZ87*$E87*$F87*((1-$G87)+$G87*$K87*$H87))</f>
        <v>0</v>
      </c>
      <c r="CB87" s="88"/>
      <c r="CC87" s="105">
        <f>(CB87*$E87*$F87*((1-$G87)+$G87*$L87*$H87))</f>
        <v>0</v>
      </c>
      <c r="CD87" s="88"/>
      <c r="CE87" s="105">
        <f>(CD87*$E87*$F87*((1-$G87)+$G87*$M87*$H87))</f>
        <v>0</v>
      </c>
      <c r="CF87" s="66"/>
      <c r="CG87" s="66"/>
      <c r="CH87" s="66"/>
      <c r="CI87" s="66"/>
      <c r="CJ87" s="66"/>
      <c r="CK87" s="66"/>
      <c r="CL87" s="93">
        <f t="shared" si="271"/>
        <v>2</v>
      </c>
      <c r="CM87" s="93">
        <f t="shared" si="271"/>
        <v>76915.716134399991</v>
      </c>
      <c r="CN87" s="66">
        <f>[3]ДС!EP88</f>
        <v>0</v>
      </c>
      <c r="CO87" s="67">
        <f>[3]ДС!EQ88</f>
        <v>0</v>
      </c>
      <c r="CP87" s="94">
        <f t="shared" si="272"/>
        <v>2</v>
      </c>
      <c r="CQ87" s="94">
        <f t="shared" si="272"/>
        <v>76915.716134399991</v>
      </c>
    </row>
    <row r="88" spans="1:144" s="3" customFormat="1" ht="60" customHeight="1" x14ac:dyDescent="0.25">
      <c r="A88" s="122"/>
      <c r="B88" s="122">
        <v>60</v>
      </c>
      <c r="C88" s="123" t="s">
        <v>219</v>
      </c>
      <c r="D88" s="167" t="s">
        <v>220</v>
      </c>
      <c r="E88" s="80">
        <v>17622</v>
      </c>
      <c r="F88" s="81">
        <v>2.44</v>
      </c>
      <c r="G88" s="82"/>
      <c r="H88" s="83">
        <v>1</v>
      </c>
      <c r="I88" s="84"/>
      <c r="J88" s="137">
        <v>1.4</v>
      </c>
      <c r="K88" s="137">
        <v>1.68</v>
      </c>
      <c r="L88" s="137">
        <v>2.23</v>
      </c>
      <c r="M88" s="138">
        <v>2.57</v>
      </c>
      <c r="N88" s="87">
        <v>5</v>
      </c>
      <c r="O88" s="66">
        <f t="shared" ref="O88:O95" si="274">SUM(N88*$E88*$F88*$H88*$J88*$O$9)</f>
        <v>300983.75999999995</v>
      </c>
      <c r="P88" s="88"/>
      <c r="Q88" s="66">
        <f t="shared" ref="Q88:Q95" si="275">SUM(P88*$E88*$F88*$H88*$J88*$Q$9)</f>
        <v>0</v>
      </c>
      <c r="R88" s="66">
        <v>0</v>
      </c>
      <c r="S88" s="66">
        <f t="shared" ref="S88:S95" si="276">SUM(R88*$E88*$F88*$H88*$J88*$S$9)</f>
        <v>0</v>
      </c>
      <c r="T88" s="89"/>
      <c r="U88" s="66">
        <f t="shared" ref="U88:U95" si="277">SUM(T88*$E88*$F88*$H88*$J88*$U$9)</f>
        <v>0</v>
      </c>
      <c r="V88" s="88"/>
      <c r="W88" s="66">
        <f t="shared" ref="W88:W95" si="278">SUM(V88*$E88*$F88*$H88*$J88*$W$9)</f>
        <v>0</v>
      </c>
      <c r="X88" s="88"/>
      <c r="Y88" s="66"/>
      <c r="Z88" s="88"/>
      <c r="AA88" s="66">
        <f t="shared" ref="AA88:AA95" si="279">SUM(Z88*$E88*$F88*$H88*$J88*$AA$9)</f>
        <v>0</v>
      </c>
      <c r="AB88" s="66"/>
      <c r="AC88" s="66">
        <f t="shared" ref="AC88:AC95" si="280">SUM(AB88*$E88*$F88*$H88*$J88*$AC$9)</f>
        <v>0</v>
      </c>
      <c r="AD88" s="166"/>
      <c r="AE88" s="66">
        <f t="shared" ref="AE88:AE95" si="281">SUM(AD88*$E88*$F88*$H88*$K88*$AE$9)</f>
        <v>0</v>
      </c>
      <c r="AF88" s="66"/>
      <c r="AG88" s="66">
        <f t="shared" ref="AG88:AG95" si="282">SUM(AF88*$E88*$F88*$H88*$K88*$AG$9)</f>
        <v>0</v>
      </c>
      <c r="AH88" s="66"/>
      <c r="AI88" s="66">
        <f t="shared" ref="AI88:AI95" si="283">SUM(AH88*$E88*$F88*$H88*$J88*$AI$9)</f>
        <v>0</v>
      </c>
      <c r="AJ88" s="88"/>
      <c r="AK88" s="66">
        <f t="shared" ref="AK88:AK95" si="284">SUM(AJ88*$E88*$F88*$H88*$J88*$AK$9)</f>
        <v>0</v>
      </c>
      <c r="AL88" s="88"/>
      <c r="AM88" s="66"/>
      <c r="AN88" s="88"/>
      <c r="AO88" s="66">
        <f t="shared" ref="AO88:AO95" si="285">SUM(AN88*$E88*$F88*$H88*$J88*$AO$9)</f>
        <v>0</v>
      </c>
      <c r="AP88" s="88"/>
      <c r="AQ88" s="66">
        <f t="shared" ref="AQ88:AQ95" si="286">SUM(AP88*$E88*$F88*$H88*$J88*$AQ$9)</f>
        <v>0</v>
      </c>
      <c r="AR88" s="66"/>
      <c r="AS88" s="66">
        <f t="shared" ref="AS88:AS95" si="287">SUM(AR88*$E88*$F88*$H88*$J88*$AS$9)</f>
        <v>0</v>
      </c>
      <c r="AT88" s="88"/>
      <c r="AU88" s="66">
        <f t="shared" ref="AU88:AU95" si="288">SUM(AT88*$E88*$F88*$H88*$J88*$AU$9)</f>
        <v>0</v>
      </c>
      <c r="AV88" s="88"/>
      <c r="AW88" s="66">
        <f t="shared" ref="AW88:AW95" si="289">SUM(AV88*$E88*$F88*$H88*$J88*$AW$9)</f>
        <v>0</v>
      </c>
      <c r="AX88" s="88"/>
      <c r="AY88" s="66">
        <f t="shared" ref="AY88:AY95" si="290">SUM(AX88*$E88*$F88*$H88*$J88*$AY$9)</f>
        <v>0</v>
      </c>
      <c r="AZ88" s="88"/>
      <c r="BA88" s="66">
        <f t="shared" ref="BA88:BA95" si="291">SUM(AZ88*$E88*$F88*$H88*$J88*$BA$9)</f>
        <v>0</v>
      </c>
      <c r="BB88" s="89"/>
      <c r="BC88" s="66">
        <f t="shared" ref="BC88:BC95" si="292">SUM(BB88*$E88*$F88*$H88*$K88*$BC$9)</f>
        <v>0</v>
      </c>
      <c r="BD88" s="139"/>
      <c r="BE88" s="66">
        <f t="shared" ref="BE88:BE95" si="293">SUM(BD88*$E88*$F88*$H88*$K88*$BE$9)</f>
        <v>0</v>
      </c>
      <c r="BF88" s="66"/>
      <c r="BG88" s="66">
        <f t="shared" ref="BG88:BG95" si="294">SUM(BF88*$E88*$F88*$H88*$K88*$BG$9)</f>
        <v>0</v>
      </c>
      <c r="BH88" s="88"/>
      <c r="BI88" s="66">
        <f t="shared" ref="BI88:BI95" si="295">SUM(BH88*$E88*$F88*$H88*$K88*$BI$9)</f>
        <v>0</v>
      </c>
      <c r="BJ88" s="88"/>
      <c r="BK88" s="66">
        <f t="shared" ref="BK88:BK95" si="296">SUM(BJ88*$E88*$F88*$H88*$K88*$BK$9)</f>
        <v>0</v>
      </c>
      <c r="BL88" s="90"/>
      <c r="BM88" s="66"/>
      <c r="BN88" s="88"/>
      <c r="BO88" s="66">
        <f t="shared" ref="BO88:BO95" si="297">SUM(BN88*$E88*$F88*$H88*$K88*$BO$9)</f>
        <v>0</v>
      </c>
      <c r="BP88" s="88"/>
      <c r="BQ88" s="66">
        <f t="shared" ref="BQ88:BQ95" si="298">SUM(BP88*$E88*$F88*$H88*$K88*$BQ$9)</f>
        <v>0</v>
      </c>
      <c r="BR88" s="66"/>
      <c r="BS88" s="66">
        <f t="shared" ref="BS88:BS95" si="299">SUM(BR88*$E88*$F88*$H88*$K88*$BS$9)</f>
        <v>0</v>
      </c>
      <c r="BT88" s="88"/>
      <c r="BU88" s="66">
        <f t="shared" ref="BU88:BU95" si="300">SUM(BT88*$E88*$F88*$H88*$K88*$BU$9)</f>
        <v>0</v>
      </c>
      <c r="BV88" s="88"/>
      <c r="BW88" s="66">
        <f t="shared" ref="BW88:BW95" si="301">SUM(BV88*$E88*$F88*$H88*$K88*$BW$9)</f>
        <v>0</v>
      </c>
      <c r="BX88" s="88"/>
      <c r="BY88" s="66">
        <f t="shared" ref="BY88:BY95" si="302">(BX88*$E88*$F88*$H88*$K88*BY$9)</f>
        <v>0</v>
      </c>
      <c r="BZ88" s="66"/>
      <c r="CA88" s="66">
        <f t="shared" ref="CA88:CA95" si="303">(BZ88*$E88*$F88*$H88*$K88*CA$9)</f>
        <v>0</v>
      </c>
      <c r="CB88" s="88"/>
      <c r="CC88" s="66">
        <f t="shared" ref="CC88:CC95" si="304">(CB88*$E88*$F88*$H88*$L88*CC$9)</f>
        <v>0</v>
      </c>
      <c r="CD88" s="88"/>
      <c r="CE88" s="66">
        <f t="shared" ref="CE88:CE95" si="305">(CD88*$E88*$F88*$H88*$M88*CE$9)</f>
        <v>0</v>
      </c>
      <c r="CF88" s="66"/>
      <c r="CG88" s="66">
        <f t="shared" ref="CG88:CG95" si="306">(CF88*$E88*$F88*$H88*$K88*CG$9)</f>
        <v>0</v>
      </c>
      <c r="CH88" s="66"/>
      <c r="CI88" s="66">
        <f t="shared" ref="CI88:CI95" si="307">(CH88*$E88*$F88*$H88*$J88*CI$9)</f>
        <v>0</v>
      </c>
      <c r="CJ88" s="66"/>
      <c r="CK88" s="66"/>
      <c r="CL88" s="93">
        <f t="shared" si="271"/>
        <v>5</v>
      </c>
      <c r="CM88" s="93">
        <f t="shared" si="271"/>
        <v>300983.75999999995</v>
      </c>
      <c r="CN88" s="66">
        <f>[3]ДС!EP89</f>
        <v>10</v>
      </c>
      <c r="CO88" s="67">
        <f>[3]ДС!EQ89</f>
        <v>601967.5199999999</v>
      </c>
      <c r="CP88" s="94">
        <f t="shared" si="272"/>
        <v>15</v>
      </c>
      <c r="CQ88" s="94">
        <f t="shared" si="272"/>
        <v>902951.2799999998</v>
      </c>
    </row>
    <row r="89" spans="1:144" s="3" customFormat="1" ht="18.75" customHeight="1" x14ac:dyDescent="0.25">
      <c r="A89" s="122"/>
      <c r="B89" s="122">
        <v>61</v>
      </c>
      <c r="C89" s="123" t="s">
        <v>221</v>
      </c>
      <c r="D89" s="79" t="s">
        <v>222</v>
      </c>
      <c r="E89" s="80">
        <v>17622</v>
      </c>
      <c r="F89" s="81">
        <v>0.74</v>
      </c>
      <c r="G89" s="82"/>
      <c r="H89" s="83">
        <v>1</v>
      </c>
      <c r="I89" s="84"/>
      <c r="J89" s="137">
        <v>1.4</v>
      </c>
      <c r="K89" s="137">
        <v>1.68</v>
      </c>
      <c r="L89" s="137">
        <v>2.23</v>
      </c>
      <c r="M89" s="138">
        <v>2.57</v>
      </c>
      <c r="N89" s="95">
        <v>0</v>
      </c>
      <c r="O89" s="66">
        <f t="shared" si="274"/>
        <v>0</v>
      </c>
      <c r="P89" s="88">
        <v>0</v>
      </c>
      <c r="Q89" s="66">
        <f t="shared" si="275"/>
        <v>0</v>
      </c>
      <c r="R89" s="66">
        <v>0</v>
      </c>
      <c r="S89" s="66">
        <f t="shared" si="276"/>
        <v>0</v>
      </c>
      <c r="T89" s="169"/>
      <c r="U89" s="66">
        <f t="shared" si="277"/>
        <v>0</v>
      </c>
      <c r="V89" s="88">
        <v>0</v>
      </c>
      <c r="W89" s="66">
        <f t="shared" si="278"/>
        <v>0</v>
      </c>
      <c r="X89" s="88"/>
      <c r="Y89" s="66"/>
      <c r="Z89" s="88"/>
      <c r="AA89" s="66">
        <f t="shared" si="279"/>
        <v>0</v>
      </c>
      <c r="AB89" s="66"/>
      <c r="AC89" s="66">
        <f t="shared" si="280"/>
        <v>0</v>
      </c>
      <c r="AD89" s="166">
        <v>0</v>
      </c>
      <c r="AE89" s="66">
        <f t="shared" si="281"/>
        <v>0</v>
      </c>
      <c r="AF89" s="66">
        <v>0</v>
      </c>
      <c r="AG89" s="66">
        <f t="shared" si="282"/>
        <v>0</v>
      </c>
      <c r="AH89" s="66"/>
      <c r="AI89" s="66">
        <f t="shared" si="283"/>
        <v>0</v>
      </c>
      <c r="AJ89" s="88">
        <v>0</v>
      </c>
      <c r="AK89" s="66">
        <f t="shared" si="284"/>
        <v>0</v>
      </c>
      <c r="AL89" s="88"/>
      <c r="AM89" s="66"/>
      <c r="AN89" s="88"/>
      <c r="AO89" s="66">
        <f t="shared" si="285"/>
        <v>0</v>
      </c>
      <c r="AP89" s="88">
        <v>0</v>
      </c>
      <c r="AQ89" s="66">
        <f t="shared" si="286"/>
        <v>0</v>
      </c>
      <c r="AR89" s="66">
        <v>0</v>
      </c>
      <c r="AS89" s="66">
        <f t="shared" si="287"/>
        <v>0</v>
      </c>
      <c r="AT89" s="88">
        <v>0</v>
      </c>
      <c r="AU89" s="66">
        <f t="shared" si="288"/>
        <v>0</v>
      </c>
      <c r="AV89" s="88">
        <v>0</v>
      </c>
      <c r="AW89" s="66">
        <f t="shared" si="289"/>
        <v>0</v>
      </c>
      <c r="AX89" s="88">
        <v>0</v>
      </c>
      <c r="AY89" s="66">
        <f t="shared" si="290"/>
        <v>0</v>
      </c>
      <c r="AZ89" s="88"/>
      <c r="BA89" s="66">
        <f t="shared" si="291"/>
        <v>0</v>
      </c>
      <c r="BB89" s="89">
        <v>0</v>
      </c>
      <c r="BC89" s="66">
        <f t="shared" si="292"/>
        <v>0</v>
      </c>
      <c r="BD89" s="139">
        <v>0</v>
      </c>
      <c r="BE89" s="66">
        <f t="shared" si="293"/>
        <v>0</v>
      </c>
      <c r="BF89" s="66">
        <v>0</v>
      </c>
      <c r="BG89" s="66">
        <f t="shared" si="294"/>
        <v>0</v>
      </c>
      <c r="BH89" s="88">
        <v>0</v>
      </c>
      <c r="BI89" s="66">
        <f t="shared" si="295"/>
        <v>0</v>
      </c>
      <c r="BJ89" s="88">
        <v>0</v>
      </c>
      <c r="BK89" s="66">
        <f t="shared" si="296"/>
        <v>0</v>
      </c>
      <c r="BL89" s="90"/>
      <c r="BM89" s="66"/>
      <c r="BN89" s="88">
        <v>0</v>
      </c>
      <c r="BO89" s="66">
        <f t="shared" si="297"/>
        <v>0</v>
      </c>
      <c r="BP89" s="88">
        <v>0</v>
      </c>
      <c r="BQ89" s="66">
        <f t="shared" si="298"/>
        <v>0</v>
      </c>
      <c r="BR89" s="66">
        <v>0</v>
      </c>
      <c r="BS89" s="66">
        <f t="shared" si="299"/>
        <v>0</v>
      </c>
      <c r="BT89" s="88">
        <v>0</v>
      </c>
      <c r="BU89" s="66">
        <f t="shared" si="300"/>
        <v>0</v>
      </c>
      <c r="BV89" s="88"/>
      <c r="BW89" s="66">
        <f t="shared" si="301"/>
        <v>0</v>
      </c>
      <c r="BX89" s="88"/>
      <c r="BY89" s="66">
        <f t="shared" si="302"/>
        <v>0</v>
      </c>
      <c r="BZ89" s="66"/>
      <c r="CA89" s="66">
        <f t="shared" si="303"/>
        <v>0</v>
      </c>
      <c r="CB89" s="88">
        <v>0</v>
      </c>
      <c r="CC89" s="66">
        <f t="shared" si="304"/>
        <v>0</v>
      </c>
      <c r="CD89" s="88">
        <v>0</v>
      </c>
      <c r="CE89" s="66">
        <f t="shared" si="305"/>
        <v>0</v>
      </c>
      <c r="CF89" s="66"/>
      <c r="CG89" s="66">
        <f t="shared" si="306"/>
        <v>0</v>
      </c>
      <c r="CH89" s="66"/>
      <c r="CI89" s="66">
        <f t="shared" si="307"/>
        <v>0</v>
      </c>
      <c r="CJ89" s="92"/>
      <c r="CK89" s="92"/>
      <c r="CL89" s="93">
        <f t="shared" si="271"/>
        <v>0</v>
      </c>
      <c r="CM89" s="93">
        <f t="shared" si="271"/>
        <v>0</v>
      </c>
      <c r="CN89" s="66">
        <f>[3]ДС!EP90</f>
        <v>0</v>
      </c>
      <c r="CO89" s="67">
        <f>[3]ДС!EQ90</f>
        <v>0</v>
      </c>
      <c r="CP89" s="94">
        <f t="shared" si="272"/>
        <v>0</v>
      </c>
      <c r="CQ89" s="94">
        <f t="shared" si="272"/>
        <v>0</v>
      </c>
    </row>
    <row r="90" spans="1:144" s="3" customFormat="1" ht="18.75" customHeight="1" x14ac:dyDescent="0.25">
      <c r="A90" s="122"/>
      <c r="B90" s="122">
        <v>62</v>
      </c>
      <c r="C90" s="123" t="s">
        <v>223</v>
      </c>
      <c r="D90" s="79" t="s">
        <v>224</v>
      </c>
      <c r="E90" s="80">
        <v>17622</v>
      </c>
      <c r="F90" s="81">
        <v>1.44</v>
      </c>
      <c r="G90" s="82"/>
      <c r="H90" s="83">
        <v>1</v>
      </c>
      <c r="I90" s="84"/>
      <c r="J90" s="137">
        <v>1.4</v>
      </c>
      <c r="K90" s="137">
        <v>1.68</v>
      </c>
      <c r="L90" s="137">
        <v>2.23</v>
      </c>
      <c r="M90" s="138">
        <v>2.57</v>
      </c>
      <c r="N90" s="95">
        <v>0</v>
      </c>
      <c r="O90" s="66">
        <f t="shared" si="274"/>
        <v>0</v>
      </c>
      <c r="P90" s="88">
        <v>0</v>
      </c>
      <c r="Q90" s="66">
        <f t="shared" si="275"/>
        <v>0</v>
      </c>
      <c r="R90" s="66">
        <v>0</v>
      </c>
      <c r="S90" s="66">
        <f t="shared" si="276"/>
        <v>0</v>
      </c>
      <c r="T90" s="168">
        <v>23</v>
      </c>
      <c r="U90" s="66">
        <f t="shared" si="277"/>
        <v>817096.89599999995</v>
      </c>
      <c r="V90" s="88">
        <v>0</v>
      </c>
      <c r="W90" s="66">
        <f t="shared" si="278"/>
        <v>0</v>
      </c>
      <c r="X90" s="88"/>
      <c r="Y90" s="66"/>
      <c r="Z90" s="88"/>
      <c r="AA90" s="66">
        <f t="shared" si="279"/>
        <v>0</v>
      </c>
      <c r="AB90" s="66"/>
      <c r="AC90" s="66">
        <f t="shared" si="280"/>
        <v>0</v>
      </c>
      <c r="AD90" s="166">
        <v>0</v>
      </c>
      <c r="AE90" s="66">
        <f t="shared" si="281"/>
        <v>0</v>
      </c>
      <c r="AF90" s="66">
        <v>0</v>
      </c>
      <c r="AG90" s="66">
        <f t="shared" si="282"/>
        <v>0</v>
      </c>
      <c r="AH90" s="66"/>
      <c r="AI90" s="66">
        <f t="shared" si="283"/>
        <v>0</v>
      </c>
      <c r="AJ90" s="88">
        <v>0</v>
      </c>
      <c r="AK90" s="66">
        <f t="shared" si="284"/>
        <v>0</v>
      </c>
      <c r="AL90" s="88"/>
      <c r="AM90" s="66"/>
      <c r="AN90" s="88"/>
      <c r="AO90" s="66">
        <f t="shared" si="285"/>
        <v>0</v>
      </c>
      <c r="AP90" s="88">
        <v>0</v>
      </c>
      <c r="AQ90" s="66">
        <f t="shared" si="286"/>
        <v>0</v>
      </c>
      <c r="AR90" s="66">
        <v>0</v>
      </c>
      <c r="AS90" s="66">
        <f t="shared" si="287"/>
        <v>0</v>
      </c>
      <c r="AT90" s="88">
        <v>0</v>
      </c>
      <c r="AU90" s="66">
        <f t="shared" si="288"/>
        <v>0</v>
      </c>
      <c r="AV90" s="88">
        <v>0</v>
      </c>
      <c r="AW90" s="66">
        <f t="shared" si="289"/>
        <v>0</v>
      </c>
      <c r="AX90" s="88">
        <v>0</v>
      </c>
      <c r="AY90" s="66">
        <f t="shared" si="290"/>
        <v>0</v>
      </c>
      <c r="AZ90" s="88"/>
      <c r="BA90" s="66">
        <f t="shared" si="291"/>
        <v>0</v>
      </c>
      <c r="BB90" s="89">
        <v>0</v>
      </c>
      <c r="BC90" s="66">
        <f t="shared" si="292"/>
        <v>0</v>
      </c>
      <c r="BD90" s="139">
        <v>0</v>
      </c>
      <c r="BE90" s="66">
        <f t="shared" si="293"/>
        <v>0</v>
      </c>
      <c r="BF90" s="66">
        <v>0</v>
      </c>
      <c r="BG90" s="66">
        <f t="shared" si="294"/>
        <v>0</v>
      </c>
      <c r="BH90" s="88">
        <v>0</v>
      </c>
      <c r="BI90" s="66">
        <f t="shared" si="295"/>
        <v>0</v>
      </c>
      <c r="BJ90" s="88">
        <v>0</v>
      </c>
      <c r="BK90" s="66">
        <f t="shared" si="296"/>
        <v>0</v>
      </c>
      <c r="BL90" s="90"/>
      <c r="BM90" s="66"/>
      <c r="BN90" s="88">
        <v>0</v>
      </c>
      <c r="BO90" s="66">
        <f t="shared" si="297"/>
        <v>0</v>
      </c>
      <c r="BP90" s="88">
        <v>0</v>
      </c>
      <c r="BQ90" s="66">
        <f t="shared" si="298"/>
        <v>0</v>
      </c>
      <c r="BR90" s="66">
        <v>0</v>
      </c>
      <c r="BS90" s="66">
        <f t="shared" si="299"/>
        <v>0</v>
      </c>
      <c r="BT90" s="88">
        <v>0</v>
      </c>
      <c r="BU90" s="66">
        <f t="shared" si="300"/>
        <v>0</v>
      </c>
      <c r="BV90" s="88"/>
      <c r="BW90" s="66">
        <f t="shared" si="301"/>
        <v>0</v>
      </c>
      <c r="BX90" s="88"/>
      <c r="BY90" s="66">
        <f t="shared" si="302"/>
        <v>0</v>
      </c>
      <c r="BZ90" s="66"/>
      <c r="CA90" s="66">
        <f t="shared" si="303"/>
        <v>0</v>
      </c>
      <c r="CB90" s="88">
        <v>0</v>
      </c>
      <c r="CC90" s="66">
        <f t="shared" si="304"/>
        <v>0</v>
      </c>
      <c r="CD90" s="88">
        <v>0</v>
      </c>
      <c r="CE90" s="66">
        <f t="shared" si="305"/>
        <v>0</v>
      </c>
      <c r="CF90" s="66"/>
      <c r="CG90" s="66">
        <f t="shared" si="306"/>
        <v>0</v>
      </c>
      <c r="CH90" s="66"/>
      <c r="CI90" s="66">
        <f t="shared" si="307"/>
        <v>0</v>
      </c>
      <c r="CJ90" s="92"/>
      <c r="CK90" s="92"/>
      <c r="CL90" s="93">
        <f t="shared" si="271"/>
        <v>23</v>
      </c>
      <c r="CM90" s="93">
        <f t="shared" si="271"/>
        <v>817096.89599999995</v>
      </c>
      <c r="CN90" s="66">
        <f>[3]ДС!EP91</f>
        <v>0</v>
      </c>
      <c r="CO90" s="67">
        <f>[3]ДС!EQ91</f>
        <v>0</v>
      </c>
      <c r="CP90" s="94">
        <f t="shared" si="272"/>
        <v>23</v>
      </c>
      <c r="CQ90" s="94">
        <f t="shared" si="272"/>
        <v>817096.89599999995</v>
      </c>
    </row>
    <row r="91" spans="1:144" s="3" customFormat="1" ht="18.75" customHeight="1" x14ac:dyDescent="0.25">
      <c r="A91" s="122"/>
      <c r="B91" s="122">
        <v>63</v>
      </c>
      <c r="C91" s="123" t="s">
        <v>225</v>
      </c>
      <c r="D91" s="79" t="s">
        <v>226</v>
      </c>
      <c r="E91" s="80">
        <v>17622</v>
      </c>
      <c r="F91" s="81">
        <v>2.2200000000000002</v>
      </c>
      <c r="G91" s="82"/>
      <c r="H91" s="83">
        <v>1</v>
      </c>
      <c r="I91" s="84"/>
      <c r="J91" s="137">
        <v>1.4</v>
      </c>
      <c r="K91" s="137">
        <v>1.68</v>
      </c>
      <c r="L91" s="137">
        <v>2.23</v>
      </c>
      <c r="M91" s="138">
        <v>2.57</v>
      </c>
      <c r="N91" s="95">
        <v>0</v>
      </c>
      <c r="O91" s="66">
        <f t="shared" si="274"/>
        <v>0</v>
      </c>
      <c r="P91" s="88">
        <v>0</v>
      </c>
      <c r="Q91" s="66">
        <f t="shared" si="275"/>
        <v>0</v>
      </c>
      <c r="R91" s="66">
        <v>0</v>
      </c>
      <c r="S91" s="66">
        <f t="shared" si="276"/>
        <v>0</v>
      </c>
      <c r="T91" s="168">
        <v>23</v>
      </c>
      <c r="U91" s="66">
        <f t="shared" si="277"/>
        <v>1259691.048</v>
      </c>
      <c r="V91" s="88">
        <v>0</v>
      </c>
      <c r="W91" s="66">
        <f t="shared" si="278"/>
        <v>0</v>
      </c>
      <c r="X91" s="88"/>
      <c r="Y91" s="66"/>
      <c r="Z91" s="88">
        <v>0</v>
      </c>
      <c r="AA91" s="66">
        <f t="shared" si="279"/>
        <v>0</v>
      </c>
      <c r="AB91" s="66">
        <v>0</v>
      </c>
      <c r="AC91" s="66">
        <f t="shared" si="280"/>
        <v>0</v>
      </c>
      <c r="AD91" s="166">
        <v>0</v>
      </c>
      <c r="AE91" s="66">
        <f t="shared" si="281"/>
        <v>0</v>
      </c>
      <c r="AF91" s="66">
        <v>0</v>
      </c>
      <c r="AG91" s="66">
        <f t="shared" si="282"/>
        <v>0</v>
      </c>
      <c r="AH91" s="66"/>
      <c r="AI91" s="66">
        <f t="shared" si="283"/>
        <v>0</v>
      </c>
      <c r="AJ91" s="88">
        <v>0</v>
      </c>
      <c r="AK91" s="66">
        <f t="shared" si="284"/>
        <v>0</v>
      </c>
      <c r="AL91" s="88"/>
      <c r="AM91" s="66"/>
      <c r="AN91" s="88"/>
      <c r="AO91" s="66">
        <f t="shared" si="285"/>
        <v>0</v>
      </c>
      <c r="AP91" s="88">
        <v>0</v>
      </c>
      <c r="AQ91" s="66">
        <f t="shared" si="286"/>
        <v>0</v>
      </c>
      <c r="AR91" s="66">
        <v>0</v>
      </c>
      <c r="AS91" s="66">
        <f t="shared" si="287"/>
        <v>0</v>
      </c>
      <c r="AT91" s="88">
        <v>0</v>
      </c>
      <c r="AU91" s="66">
        <f t="shared" si="288"/>
        <v>0</v>
      </c>
      <c r="AV91" s="88">
        <v>0</v>
      </c>
      <c r="AW91" s="66">
        <f t="shared" si="289"/>
        <v>0</v>
      </c>
      <c r="AX91" s="88">
        <v>0</v>
      </c>
      <c r="AY91" s="66">
        <f t="shared" si="290"/>
        <v>0</v>
      </c>
      <c r="AZ91" s="88"/>
      <c r="BA91" s="66">
        <f t="shared" si="291"/>
        <v>0</v>
      </c>
      <c r="BB91" s="89">
        <v>0</v>
      </c>
      <c r="BC91" s="66">
        <f t="shared" si="292"/>
        <v>0</v>
      </c>
      <c r="BD91" s="139">
        <v>0</v>
      </c>
      <c r="BE91" s="66">
        <f t="shared" si="293"/>
        <v>0</v>
      </c>
      <c r="BF91" s="66">
        <v>0</v>
      </c>
      <c r="BG91" s="66">
        <f t="shared" si="294"/>
        <v>0</v>
      </c>
      <c r="BH91" s="88">
        <v>0</v>
      </c>
      <c r="BI91" s="66">
        <f t="shared" si="295"/>
        <v>0</v>
      </c>
      <c r="BJ91" s="88">
        <v>0</v>
      </c>
      <c r="BK91" s="66">
        <f t="shared" si="296"/>
        <v>0</v>
      </c>
      <c r="BL91" s="90"/>
      <c r="BM91" s="66"/>
      <c r="BN91" s="88">
        <v>0</v>
      </c>
      <c r="BO91" s="66">
        <f t="shared" si="297"/>
        <v>0</v>
      </c>
      <c r="BP91" s="88">
        <v>0</v>
      </c>
      <c r="BQ91" s="66">
        <f t="shared" si="298"/>
        <v>0</v>
      </c>
      <c r="BR91" s="66">
        <v>0</v>
      </c>
      <c r="BS91" s="66">
        <f t="shared" si="299"/>
        <v>0</v>
      </c>
      <c r="BT91" s="88">
        <v>0</v>
      </c>
      <c r="BU91" s="66">
        <f t="shared" si="300"/>
        <v>0</v>
      </c>
      <c r="BV91" s="88"/>
      <c r="BW91" s="66">
        <f t="shared" si="301"/>
        <v>0</v>
      </c>
      <c r="BX91" s="88"/>
      <c r="BY91" s="66">
        <f t="shared" si="302"/>
        <v>0</v>
      </c>
      <c r="BZ91" s="66"/>
      <c r="CA91" s="66">
        <f t="shared" si="303"/>
        <v>0</v>
      </c>
      <c r="CB91" s="88">
        <v>0</v>
      </c>
      <c r="CC91" s="66">
        <f t="shared" si="304"/>
        <v>0</v>
      </c>
      <c r="CD91" s="88">
        <v>0</v>
      </c>
      <c r="CE91" s="66">
        <f t="shared" si="305"/>
        <v>0</v>
      </c>
      <c r="CF91" s="66"/>
      <c r="CG91" s="66">
        <f t="shared" si="306"/>
        <v>0</v>
      </c>
      <c r="CH91" s="66"/>
      <c r="CI91" s="66">
        <f t="shared" si="307"/>
        <v>0</v>
      </c>
      <c r="CJ91" s="92"/>
      <c r="CK91" s="92"/>
      <c r="CL91" s="93">
        <f t="shared" si="271"/>
        <v>23</v>
      </c>
      <c r="CM91" s="93">
        <f t="shared" si="271"/>
        <v>1259691.048</v>
      </c>
      <c r="CN91" s="66">
        <f>[3]ДС!EP92</f>
        <v>0</v>
      </c>
      <c r="CO91" s="67">
        <f>[3]ДС!EQ92</f>
        <v>0</v>
      </c>
      <c r="CP91" s="94">
        <f t="shared" si="272"/>
        <v>23</v>
      </c>
      <c r="CQ91" s="94">
        <f t="shared" si="272"/>
        <v>1259691.048</v>
      </c>
    </row>
    <row r="92" spans="1:144" s="3" customFormat="1" ht="18.75" customHeight="1" x14ac:dyDescent="0.25">
      <c r="A92" s="122"/>
      <c r="B92" s="122">
        <v>64</v>
      </c>
      <c r="C92" s="123" t="s">
        <v>227</v>
      </c>
      <c r="D92" s="79" t="s">
        <v>228</v>
      </c>
      <c r="E92" s="80">
        <v>17622</v>
      </c>
      <c r="F92" s="81">
        <v>2.93</v>
      </c>
      <c r="G92" s="82"/>
      <c r="H92" s="83">
        <v>1</v>
      </c>
      <c r="I92" s="84"/>
      <c r="J92" s="137">
        <v>1.4</v>
      </c>
      <c r="K92" s="137">
        <v>1.68</v>
      </c>
      <c r="L92" s="137">
        <v>2.23</v>
      </c>
      <c r="M92" s="138">
        <v>2.57</v>
      </c>
      <c r="N92" s="95">
        <v>0</v>
      </c>
      <c r="O92" s="66">
        <f t="shared" si="274"/>
        <v>0</v>
      </c>
      <c r="P92" s="88"/>
      <c r="Q92" s="66">
        <f t="shared" si="275"/>
        <v>0</v>
      </c>
      <c r="R92" s="66">
        <v>0</v>
      </c>
      <c r="S92" s="66">
        <f t="shared" si="276"/>
        <v>0</v>
      </c>
      <c r="T92" s="168">
        <v>135</v>
      </c>
      <c r="U92" s="66">
        <f t="shared" si="277"/>
        <v>9758534.9399999995</v>
      </c>
      <c r="V92" s="88"/>
      <c r="W92" s="66">
        <f t="shared" si="278"/>
        <v>0</v>
      </c>
      <c r="X92" s="88"/>
      <c r="Y92" s="66"/>
      <c r="Z92" s="88"/>
      <c r="AA92" s="66">
        <f t="shared" si="279"/>
        <v>0</v>
      </c>
      <c r="AB92" s="66">
        <v>0</v>
      </c>
      <c r="AC92" s="66">
        <f t="shared" si="280"/>
        <v>0</v>
      </c>
      <c r="AD92" s="166">
        <v>0</v>
      </c>
      <c r="AE92" s="66">
        <f t="shared" si="281"/>
        <v>0</v>
      </c>
      <c r="AF92" s="66"/>
      <c r="AG92" s="66">
        <f t="shared" si="282"/>
        <v>0</v>
      </c>
      <c r="AH92" s="66"/>
      <c r="AI92" s="66">
        <f t="shared" si="283"/>
        <v>0</v>
      </c>
      <c r="AJ92" s="88"/>
      <c r="AK92" s="66">
        <f t="shared" si="284"/>
        <v>0</v>
      </c>
      <c r="AL92" s="88"/>
      <c r="AM92" s="66"/>
      <c r="AN92" s="88"/>
      <c r="AO92" s="66">
        <f t="shared" si="285"/>
        <v>0</v>
      </c>
      <c r="AP92" s="88"/>
      <c r="AQ92" s="66">
        <f t="shared" si="286"/>
        <v>0</v>
      </c>
      <c r="AR92" s="66"/>
      <c r="AS92" s="66">
        <f t="shared" si="287"/>
        <v>0</v>
      </c>
      <c r="AT92" s="88"/>
      <c r="AU92" s="66">
        <f t="shared" si="288"/>
        <v>0</v>
      </c>
      <c r="AV92" s="88"/>
      <c r="AW92" s="66">
        <f t="shared" si="289"/>
        <v>0</v>
      </c>
      <c r="AX92" s="88"/>
      <c r="AY92" s="66">
        <f t="shared" si="290"/>
        <v>0</v>
      </c>
      <c r="AZ92" s="88"/>
      <c r="BA92" s="66">
        <f t="shared" si="291"/>
        <v>0</v>
      </c>
      <c r="BB92" s="89"/>
      <c r="BC92" s="66">
        <f t="shared" si="292"/>
        <v>0</v>
      </c>
      <c r="BD92" s="139"/>
      <c r="BE92" s="66">
        <f t="shared" si="293"/>
        <v>0</v>
      </c>
      <c r="BF92" s="66"/>
      <c r="BG92" s="66">
        <f t="shared" si="294"/>
        <v>0</v>
      </c>
      <c r="BH92" s="88"/>
      <c r="BI92" s="66">
        <f t="shared" si="295"/>
        <v>0</v>
      </c>
      <c r="BJ92" s="88"/>
      <c r="BK92" s="66">
        <f t="shared" si="296"/>
        <v>0</v>
      </c>
      <c r="BL92" s="90"/>
      <c r="BM92" s="66"/>
      <c r="BN92" s="88"/>
      <c r="BO92" s="66">
        <f t="shared" si="297"/>
        <v>0</v>
      </c>
      <c r="BP92" s="88"/>
      <c r="BQ92" s="66">
        <f t="shared" si="298"/>
        <v>0</v>
      </c>
      <c r="BR92" s="66"/>
      <c r="BS92" s="66">
        <f t="shared" si="299"/>
        <v>0</v>
      </c>
      <c r="BT92" s="88"/>
      <c r="BU92" s="66">
        <f t="shared" si="300"/>
        <v>0</v>
      </c>
      <c r="BV92" s="88"/>
      <c r="BW92" s="66">
        <f t="shared" si="301"/>
        <v>0</v>
      </c>
      <c r="BX92" s="88"/>
      <c r="BY92" s="66">
        <f t="shared" si="302"/>
        <v>0</v>
      </c>
      <c r="BZ92" s="66"/>
      <c r="CA92" s="66">
        <f t="shared" si="303"/>
        <v>0</v>
      </c>
      <c r="CB92" s="88"/>
      <c r="CC92" s="66">
        <f t="shared" si="304"/>
        <v>0</v>
      </c>
      <c r="CD92" s="88"/>
      <c r="CE92" s="66">
        <f t="shared" si="305"/>
        <v>0</v>
      </c>
      <c r="CF92" s="66"/>
      <c r="CG92" s="66">
        <f t="shared" si="306"/>
        <v>0</v>
      </c>
      <c r="CH92" s="66"/>
      <c r="CI92" s="66">
        <f t="shared" si="307"/>
        <v>0</v>
      </c>
      <c r="CJ92" s="92"/>
      <c r="CK92" s="92"/>
      <c r="CL92" s="93">
        <f t="shared" si="271"/>
        <v>135</v>
      </c>
      <c r="CM92" s="93">
        <f t="shared" si="271"/>
        <v>9758534.9399999995</v>
      </c>
      <c r="CN92" s="66">
        <f>[3]ДС!EP93</f>
        <v>0</v>
      </c>
      <c r="CO92" s="67">
        <f>[3]ДС!EQ93</f>
        <v>0</v>
      </c>
      <c r="CP92" s="94">
        <f t="shared" si="272"/>
        <v>135</v>
      </c>
      <c r="CQ92" s="94">
        <f t="shared" si="272"/>
        <v>9758534.9399999995</v>
      </c>
    </row>
    <row r="93" spans="1:144" s="3" customFormat="1" ht="18.75" customHeight="1" x14ac:dyDescent="0.25">
      <c r="A93" s="122"/>
      <c r="B93" s="122">
        <v>65</v>
      </c>
      <c r="C93" s="123" t="s">
        <v>229</v>
      </c>
      <c r="D93" s="79" t="s">
        <v>230</v>
      </c>
      <c r="E93" s="80">
        <v>17622</v>
      </c>
      <c r="F93" s="81">
        <v>3.14</v>
      </c>
      <c r="G93" s="82"/>
      <c r="H93" s="83">
        <v>1</v>
      </c>
      <c r="I93" s="84"/>
      <c r="J93" s="137">
        <v>1.4</v>
      </c>
      <c r="K93" s="137">
        <v>1.68</v>
      </c>
      <c r="L93" s="137">
        <v>2.23</v>
      </c>
      <c r="M93" s="138">
        <v>2.57</v>
      </c>
      <c r="N93" s="95">
        <v>0</v>
      </c>
      <c r="O93" s="66">
        <f t="shared" si="274"/>
        <v>0</v>
      </c>
      <c r="P93" s="88"/>
      <c r="Q93" s="66">
        <f t="shared" si="275"/>
        <v>0</v>
      </c>
      <c r="R93" s="66">
        <v>0</v>
      </c>
      <c r="S93" s="66">
        <f t="shared" si="276"/>
        <v>0</v>
      </c>
      <c r="T93" s="168">
        <v>52</v>
      </c>
      <c r="U93" s="66">
        <f t="shared" si="277"/>
        <v>4028248.2239999999</v>
      </c>
      <c r="V93" s="88"/>
      <c r="W93" s="66">
        <f t="shared" si="278"/>
        <v>0</v>
      </c>
      <c r="X93" s="88"/>
      <c r="Y93" s="66"/>
      <c r="Z93" s="88"/>
      <c r="AA93" s="66">
        <f t="shared" si="279"/>
        <v>0</v>
      </c>
      <c r="AB93" s="66">
        <v>0</v>
      </c>
      <c r="AC93" s="66">
        <f t="shared" si="280"/>
        <v>0</v>
      </c>
      <c r="AD93" s="166">
        <v>0</v>
      </c>
      <c r="AE93" s="66">
        <f t="shared" si="281"/>
        <v>0</v>
      </c>
      <c r="AF93" s="66"/>
      <c r="AG93" s="66">
        <f t="shared" si="282"/>
        <v>0</v>
      </c>
      <c r="AH93" s="66"/>
      <c r="AI93" s="66">
        <f t="shared" si="283"/>
        <v>0</v>
      </c>
      <c r="AJ93" s="88"/>
      <c r="AK93" s="66">
        <f t="shared" si="284"/>
        <v>0</v>
      </c>
      <c r="AL93" s="88"/>
      <c r="AM93" s="66"/>
      <c r="AN93" s="88"/>
      <c r="AO93" s="66">
        <f t="shared" si="285"/>
        <v>0</v>
      </c>
      <c r="AP93" s="88"/>
      <c r="AQ93" s="66">
        <f t="shared" si="286"/>
        <v>0</v>
      </c>
      <c r="AR93" s="66"/>
      <c r="AS93" s="66">
        <f t="shared" si="287"/>
        <v>0</v>
      </c>
      <c r="AT93" s="88"/>
      <c r="AU93" s="66">
        <f t="shared" si="288"/>
        <v>0</v>
      </c>
      <c r="AV93" s="88"/>
      <c r="AW93" s="66">
        <f t="shared" si="289"/>
        <v>0</v>
      </c>
      <c r="AX93" s="88"/>
      <c r="AY93" s="66">
        <f t="shared" si="290"/>
        <v>0</v>
      </c>
      <c r="AZ93" s="88"/>
      <c r="BA93" s="66">
        <f t="shared" si="291"/>
        <v>0</v>
      </c>
      <c r="BB93" s="89"/>
      <c r="BC93" s="66">
        <f t="shared" si="292"/>
        <v>0</v>
      </c>
      <c r="BD93" s="139"/>
      <c r="BE93" s="66">
        <f t="shared" si="293"/>
        <v>0</v>
      </c>
      <c r="BF93" s="66"/>
      <c r="BG93" s="66">
        <f t="shared" si="294"/>
        <v>0</v>
      </c>
      <c r="BH93" s="88"/>
      <c r="BI93" s="66">
        <f t="shared" si="295"/>
        <v>0</v>
      </c>
      <c r="BJ93" s="88"/>
      <c r="BK93" s="66">
        <f t="shared" si="296"/>
        <v>0</v>
      </c>
      <c r="BL93" s="90"/>
      <c r="BM93" s="66"/>
      <c r="BN93" s="88"/>
      <c r="BO93" s="66">
        <f t="shared" si="297"/>
        <v>0</v>
      </c>
      <c r="BP93" s="88"/>
      <c r="BQ93" s="66">
        <f t="shared" si="298"/>
        <v>0</v>
      </c>
      <c r="BR93" s="66"/>
      <c r="BS93" s="66">
        <f t="shared" si="299"/>
        <v>0</v>
      </c>
      <c r="BT93" s="88"/>
      <c r="BU93" s="66">
        <f t="shared" si="300"/>
        <v>0</v>
      </c>
      <c r="BV93" s="88"/>
      <c r="BW93" s="66">
        <f t="shared" si="301"/>
        <v>0</v>
      </c>
      <c r="BX93" s="88"/>
      <c r="BY93" s="66">
        <f t="shared" si="302"/>
        <v>0</v>
      </c>
      <c r="BZ93" s="66"/>
      <c r="CA93" s="66">
        <f t="shared" si="303"/>
        <v>0</v>
      </c>
      <c r="CB93" s="88"/>
      <c r="CC93" s="66">
        <f t="shared" si="304"/>
        <v>0</v>
      </c>
      <c r="CD93" s="88"/>
      <c r="CE93" s="66">
        <f t="shared" si="305"/>
        <v>0</v>
      </c>
      <c r="CF93" s="66"/>
      <c r="CG93" s="66">
        <f t="shared" si="306"/>
        <v>0</v>
      </c>
      <c r="CH93" s="66"/>
      <c r="CI93" s="66">
        <f t="shared" si="307"/>
        <v>0</v>
      </c>
      <c r="CJ93" s="92"/>
      <c r="CK93" s="92"/>
      <c r="CL93" s="93">
        <f t="shared" si="271"/>
        <v>52</v>
      </c>
      <c r="CM93" s="93">
        <f t="shared" si="271"/>
        <v>4028248.2239999999</v>
      </c>
      <c r="CN93" s="66">
        <f>[3]ДС!EP94</f>
        <v>0</v>
      </c>
      <c r="CO93" s="67">
        <f>[3]ДС!EQ94</f>
        <v>0</v>
      </c>
      <c r="CP93" s="94">
        <f t="shared" si="272"/>
        <v>52</v>
      </c>
      <c r="CQ93" s="94">
        <f t="shared" si="272"/>
        <v>4028248.2239999999</v>
      </c>
    </row>
    <row r="94" spans="1:144" s="3" customFormat="1" ht="18.75" customHeight="1" x14ac:dyDescent="0.25">
      <c r="A94" s="122"/>
      <c r="B94" s="122">
        <v>66</v>
      </c>
      <c r="C94" s="123" t="s">
        <v>231</v>
      </c>
      <c r="D94" s="79" t="s">
        <v>232</v>
      </c>
      <c r="E94" s="80">
        <v>17622</v>
      </c>
      <c r="F94" s="81">
        <v>3.8</v>
      </c>
      <c r="G94" s="82"/>
      <c r="H94" s="83">
        <v>1</v>
      </c>
      <c r="I94" s="84"/>
      <c r="J94" s="137">
        <v>1.4</v>
      </c>
      <c r="K94" s="137">
        <v>1.68</v>
      </c>
      <c r="L94" s="137">
        <v>2.23</v>
      </c>
      <c r="M94" s="138">
        <v>2.57</v>
      </c>
      <c r="N94" s="95">
        <v>0</v>
      </c>
      <c r="O94" s="66">
        <f t="shared" si="274"/>
        <v>0</v>
      </c>
      <c r="P94" s="88"/>
      <c r="Q94" s="66">
        <f t="shared" si="275"/>
        <v>0</v>
      </c>
      <c r="R94" s="66">
        <v>0</v>
      </c>
      <c r="S94" s="66">
        <f t="shared" si="276"/>
        <v>0</v>
      </c>
      <c r="T94" s="168">
        <v>38</v>
      </c>
      <c r="U94" s="66">
        <f t="shared" si="277"/>
        <v>3562463.5199999996</v>
      </c>
      <c r="V94" s="88"/>
      <c r="W94" s="66">
        <f t="shared" si="278"/>
        <v>0</v>
      </c>
      <c r="X94" s="88"/>
      <c r="Y94" s="66"/>
      <c r="Z94" s="88"/>
      <c r="AA94" s="66">
        <f t="shared" si="279"/>
        <v>0</v>
      </c>
      <c r="AB94" s="66">
        <v>0</v>
      </c>
      <c r="AC94" s="66">
        <f t="shared" si="280"/>
        <v>0</v>
      </c>
      <c r="AD94" s="166">
        <v>0</v>
      </c>
      <c r="AE94" s="66">
        <f t="shared" si="281"/>
        <v>0</v>
      </c>
      <c r="AF94" s="66"/>
      <c r="AG94" s="66">
        <f t="shared" si="282"/>
        <v>0</v>
      </c>
      <c r="AH94" s="66"/>
      <c r="AI94" s="66">
        <f t="shared" si="283"/>
        <v>0</v>
      </c>
      <c r="AJ94" s="88"/>
      <c r="AK94" s="66">
        <f t="shared" si="284"/>
        <v>0</v>
      </c>
      <c r="AL94" s="88"/>
      <c r="AM94" s="66"/>
      <c r="AN94" s="88"/>
      <c r="AO94" s="66">
        <f t="shared" si="285"/>
        <v>0</v>
      </c>
      <c r="AP94" s="88"/>
      <c r="AQ94" s="66">
        <f t="shared" si="286"/>
        <v>0</v>
      </c>
      <c r="AR94" s="66"/>
      <c r="AS94" s="66">
        <f t="shared" si="287"/>
        <v>0</v>
      </c>
      <c r="AT94" s="88"/>
      <c r="AU94" s="66">
        <f t="shared" si="288"/>
        <v>0</v>
      </c>
      <c r="AV94" s="88"/>
      <c r="AW94" s="66">
        <f t="shared" si="289"/>
        <v>0</v>
      </c>
      <c r="AX94" s="88"/>
      <c r="AY94" s="66">
        <f t="shared" si="290"/>
        <v>0</v>
      </c>
      <c r="AZ94" s="88"/>
      <c r="BA94" s="66">
        <f t="shared" si="291"/>
        <v>0</v>
      </c>
      <c r="BB94" s="89"/>
      <c r="BC94" s="66">
        <f t="shared" si="292"/>
        <v>0</v>
      </c>
      <c r="BD94" s="139"/>
      <c r="BE94" s="66">
        <f t="shared" si="293"/>
        <v>0</v>
      </c>
      <c r="BF94" s="66"/>
      <c r="BG94" s="66">
        <f t="shared" si="294"/>
        <v>0</v>
      </c>
      <c r="BH94" s="88"/>
      <c r="BI94" s="66">
        <f t="shared" si="295"/>
        <v>0</v>
      </c>
      <c r="BJ94" s="88"/>
      <c r="BK94" s="66">
        <f t="shared" si="296"/>
        <v>0</v>
      </c>
      <c r="BL94" s="90"/>
      <c r="BM94" s="66"/>
      <c r="BN94" s="88"/>
      <c r="BO94" s="66">
        <f t="shared" si="297"/>
        <v>0</v>
      </c>
      <c r="BP94" s="88"/>
      <c r="BQ94" s="66">
        <f t="shared" si="298"/>
        <v>0</v>
      </c>
      <c r="BR94" s="66"/>
      <c r="BS94" s="66">
        <f t="shared" si="299"/>
        <v>0</v>
      </c>
      <c r="BT94" s="88"/>
      <c r="BU94" s="66">
        <f t="shared" si="300"/>
        <v>0</v>
      </c>
      <c r="BV94" s="88"/>
      <c r="BW94" s="66">
        <f t="shared" si="301"/>
        <v>0</v>
      </c>
      <c r="BX94" s="88"/>
      <c r="BY94" s="66">
        <f t="shared" si="302"/>
        <v>0</v>
      </c>
      <c r="BZ94" s="66"/>
      <c r="CA94" s="66">
        <f t="shared" si="303"/>
        <v>0</v>
      </c>
      <c r="CB94" s="88"/>
      <c r="CC94" s="66">
        <f t="shared" si="304"/>
        <v>0</v>
      </c>
      <c r="CD94" s="88"/>
      <c r="CE94" s="66">
        <f t="shared" si="305"/>
        <v>0</v>
      </c>
      <c r="CF94" s="66"/>
      <c r="CG94" s="66">
        <f t="shared" si="306"/>
        <v>0</v>
      </c>
      <c r="CH94" s="66"/>
      <c r="CI94" s="66">
        <f t="shared" si="307"/>
        <v>0</v>
      </c>
      <c r="CJ94" s="92"/>
      <c r="CK94" s="92"/>
      <c r="CL94" s="93">
        <f t="shared" si="271"/>
        <v>38</v>
      </c>
      <c r="CM94" s="93">
        <f t="shared" si="271"/>
        <v>3562463.5199999996</v>
      </c>
      <c r="CN94" s="66">
        <f>[3]ДС!EP95</f>
        <v>0</v>
      </c>
      <c r="CO94" s="67">
        <f>[3]ДС!EQ95</f>
        <v>0</v>
      </c>
      <c r="CP94" s="94">
        <f t="shared" si="272"/>
        <v>38</v>
      </c>
      <c r="CQ94" s="94">
        <f t="shared" si="272"/>
        <v>3562463.5199999996</v>
      </c>
    </row>
    <row r="95" spans="1:144" s="3" customFormat="1" ht="18.75" customHeight="1" x14ac:dyDescent="0.25">
      <c r="A95" s="122"/>
      <c r="B95" s="122">
        <v>67</v>
      </c>
      <c r="C95" s="123" t="s">
        <v>233</v>
      </c>
      <c r="D95" s="79" t="s">
        <v>234</v>
      </c>
      <c r="E95" s="80">
        <v>17622</v>
      </c>
      <c r="F95" s="81">
        <v>4.7</v>
      </c>
      <c r="G95" s="82"/>
      <c r="H95" s="83">
        <v>1</v>
      </c>
      <c r="I95" s="84"/>
      <c r="J95" s="137">
        <v>1.4</v>
      </c>
      <c r="K95" s="137">
        <v>1.68</v>
      </c>
      <c r="L95" s="137">
        <v>2.23</v>
      </c>
      <c r="M95" s="138">
        <v>2.57</v>
      </c>
      <c r="N95" s="95">
        <v>0</v>
      </c>
      <c r="O95" s="66">
        <f t="shared" si="274"/>
        <v>0</v>
      </c>
      <c r="P95" s="88"/>
      <c r="Q95" s="66">
        <f t="shared" si="275"/>
        <v>0</v>
      </c>
      <c r="R95" s="66">
        <v>0</v>
      </c>
      <c r="S95" s="66">
        <f t="shared" si="276"/>
        <v>0</v>
      </c>
      <c r="T95" s="168">
        <v>341</v>
      </c>
      <c r="U95" s="66">
        <f t="shared" si="277"/>
        <v>39539891.160000004</v>
      </c>
      <c r="V95" s="88"/>
      <c r="W95" s="66">
        <f t="shared" si="278"/>
        <v>0</v>
      </c>
      <c r="X95" s="88"/>
      <c r="Y95" s="66"/>
      <c r="Z95" s="88"/>
      <c r="AA95" s="66">
        <f t="shared" si="279"/>
        <v>0</v>
      </c>
      <c r="AB95" s="66">
        <v>0</v>
      </c>
      <c r="AC95" s="66">
        <f t="shared" si="280"/>
        <v>0</v>
      </c>
      <c r="AD95" s="166">
        <v>0</v>
      </c>
      <c r="AE95" s="66">
        <f t="shared" si="281"/>
        <v>0</v>
      </c>
      <c r="AF95" s="66"/>
      <c r="AG95" s="66">
        <f t="shared" si="282"/>
        <v>0</v>
      </c>
      <c r="AH95" s="66"/>
      <c r="AI95" s="66">
        <f t="shared" si="283"/>
        <v>0</v>
      </c>
      <c r="AJ95" s="88"/>
      <c r="AK95" s="66">
        <f t="shared" si="284"/>
        <v>0</v>
      </c>
      <c r="AL95" s="88"/>
      <c r="AM95" s="66"/>
      <c r="AN95" s="88"/>
      <c r="AO95" s="66">
        <f t="shared" si="285"/>
        <v>0</v>
      </c>
      <c r="AP95" s="88"/>
      <c r="AQ95" s="66">
        <f t="shared" si="286"/>
        <v>0</v>
      </c>
      <c r="AR95" s="66"/>
      <c r="AS95" s="66">
        <f t="shared" si="287"/>
        <v>0</v>
      </c>
      <c r="AT95" s="88"/>
      <c r="AU95" s="66">
        <f t="shared" si="288"/>
        <v>0</v>
      </c>
      <c r="AV95" s="88"/>
      <c r="AW95" s="66">
        <f t="shared" si="289"/>
        <v>0</v>
      </c>
      <c r="AX95" s="88"/>
      <c r="AY95" s="66">
        <f t="shared" si="290"/>
        <v>0</v>
      </c>
      <c r="AZ95" s="88"/>
      <c r="BA95" s="66">
        <f t="shared" si="291"/>
        <v>0</v>
      </c>
      <c r="BB95" s="89"/>
      <c r="BC95" s="66">
        <f t="shared" si="292"/>
        <v>0</v>
      </c>
      <c r="BD95" s="139"/>
      <c r="BE95" s="66">
        <f t="shared" si="293"/>
        <v>0</v>
      </c>
      <c r="BF95" s="66"/>
      <c r="BG95" s="66">
        <f t="shared" si="294"/>
        <v>0</v>
      </c>
      <c r="BH95" s="88"/>
      <c r="BI95" s="66">
        <f t="shared" si="295"/>
        <v>0</v>
      </c>
      <c r="BJ95" s="88"/>
      <c r="BK95" s="66">
        <f t="shared" si="296"/>
        <v>0</v>
      </c>
      <c r="BL95" s="90"/>
      <c r="BM95" s="66"/>
      <c r="BN95" s="88"/>
      <c r="BO95" s="66">
        <f t="shared" si="297"/>
        <v>0</v>
      </c>
      <c r="BP95" s="88"/>
      <c r="BQ95" s="66">
        <f t="shared" si="298"/>
        <v>0</v>
      </c>
      <c r="BR95" s="66"/>
      <c r="BS95" s="66">
        <f t="shared" si="299"/>
        <v>0</v>
      </c>
      <c r="BT95" s="88"/>
      <c r="BU95" s="66">
        <f t="shared" si="300"/>
        <v>0</v>
      </c>
      <c r="BV95" s="88"/>
      <c r="BW95" s="66">
        <f t="shared" si="301"/>
        <v>0</v>
      </c>
      <c r="BX95" s="88"/>
      <c r="BY95" s="66">
        <f t="shared" si="302"/>
        <v>0</v>
      </c>
      <c r="BZ95" s="66"/>
      <c r="CA95" s="66">
        <f t="shared" si="303"/>
        <v>0</v>
      </c>
      <c r="CB95" s="88"/>
      <c r="CC95" s="66">
        <f t="shared" si="304"/>
        <v>0</v>
      </c>
      <c r="CD95" s="88"/>
      <c r="CE95" s="66">
        <f t="shared" si="305"/>
        <v>0</v>
      </c>
      <c r="CF95" s="66"/>
      <c r="CG95" s="66">
        <f t="shared" si="306"/>
        <v>0</v>
      </c>
      <c r="CH95" s="66"/>
      <c r="CI95" s="66">
        <f t="shared" si="307"/>
        <v>0</v>
      </c>
      <c r="CJ95" s="92"/>
      <c r="CK95" s="92"/>
      <c r="CL95" s="93">
        <f t="shared" si="271"/>
        <v>341</v>
      </c>
      <c r="CM95" s="93">
        <f t="shared" si="271"/>
        <v>39539891.160000004</v>
      </c>
      <c r="CN95" s="66">
        <f>[3]ДС!EP96</f>
        <v>0</v>
      </c>
      <c r="CO95" s="67">
        <f>[3]ДС!EQ96</f>
        <v>0</v>
      </c>
      <c r="CP95" s="94">
        <f t="shared" si="272"/>
        <v>341</v>
      </c>
      <c r="CQ95" s="94">
        <f t="shared" si="272"/>
        <v>39539891.160000004</v>
      </c>
    </row>
    <row r="96" spans="1:144" s="3" customFormat="1" ht="30.75" customHeight="1" x14ac:dyDescent="0.25">
      <c r="A96" s="122"/>
      <c r="B96" s="122">
        <v>68</v>
      </c>
      <c r="C96" s="123" t="s">
        <v>235</v>
      </c>
      <c r="D96" s="79" t="s">
        <v>236</v>
      </c>
      <c r="E96" s="80">
        <v>17622</v>
      </c>
      <c r="F96" s="81">
        <v>22.62</v>
      </c>
      <c r="G96" s="170">
        <v>3.6600000000000001E-2</v>
      </c>
      <c r="H96" s="83">
        <v>1</v>
      </c>
      <c r="I96" s="84"/>
      <c r="J96" s="137">
        <v>1.4</v>
      </c>
      <c r="K96" s="137">
        <v>1.68</v>
      </c>
      <c r="L96" s="137">
        <v>2.23</v>
      </c>
      <c r="M96" s="138">
        <v>2.57</v>
      </c>
      <c r="N96" s="95">
        <v>0</v>
      </c>
      <c r="O96" s="105">
        <f t="shared" ref="O96:O100" si="308">(N96*$E96*$F96*((1-$G96)+$G96*$J96*$H96))</f>
        <v>0</v>
      </c>
      <c r="P96" s="88"/>
      <c r="Q96" s="105">
        <f t="shared" ref="Q96:Q100" si="309">(P96*$E96*$F96*((1-$G96)+$G96*$J96*$H96))</f>
        <v>0</v>
      </c>
      <c r="R96" s="66">
        <v>0</v>
      </c>
      <c r="S96" s="105">
        <f t="shared" ref="S96:S100" si="310">(R96*$E96*$F96*((1-$G96)+$G96*$J96*$H96))</f>
        <v>0</v>
      </c>
      <c r="T96" s="168">
        <v>37</v>
      </c>
      <c r="U96" s="105">
        <f t="shared" ref="U96:U100" si="311">(T96*$E96*$F96*((1-$G96)+$G96*$J96*$H96))</f>
        <v>14964475.549795201</v>
      </c>
      <c r="V96" s="88"/>
      <c r="W96" s="105">
        <f t="shared" ref="W96:W100" si="312">(V96*$E96*$F96*((1-$G96)+$G96*$J96*$H96))</f>
        <v>0</v>
      </c>
      <c r="X96" s="88"/>
      <c r="Y96" s="105">
        <f t="shared" ref="Y96:Y100" si="313">(X96*$E96*$F96*((1-$G96)+$G96*$J96*$H96))</f>
        <v>0</v>
      </c>
      <c r="Z96" s="88"/>
      <c r="AA96" s="66"/>
      <c r="AB96" s="66">
        <v>0</v>
      </c>
      <c r="AC96" s="105">
        <f t="shared" ref="AC96:AC100" si="314">(AB96*$E96*$F96*((1-$G96)+$G96*$J96*$H96))</f>
        <v>0</v>
      </c>
      <c r="AD96" s="166">
        <v>0</v>
      </c>
      <c r="AE96" s="105">
        <f t="shared" ref="AE96:AE100" si="315">(AD96*$E96*$F96*((1-$G96)+$G96*$K96*$H96))</f>
        <v>0</v>
      </c>
      <c r="AF96" s="66"/>
      <c r="AG96" s="105">
        <f t="shared" ref="AG96:AG100" si="316">(AF96*$E96*$F96*((1-$G96)+$G96*$K96*$H96))</f>
        <v>0</v>
      </c>
      <c r="AH96" s="66"/>
      <c r="AI96" s="105">
        <f t="shared" ref="AI96:AI100" si="317">(AH96*$E96*$F96*((1-$G96)+$G96*$J96*$H96))</f>
        <v>0</v>
      </c>
      <c r="AJ96" s="88"/>
      <c r="AK96" s="105">
        <f t="shared" ref="AK96:AK100" si="318">(AJ96*$E96*$F96*((1-$G96)+$G96*$J96*$H96))</f>
        <v>0</v>
      </c>
      <c r="AL96" s="88"/>
      <c r="AM96" s="66"/>
      <c r="AN96" s="88"/>
      <c r="AO96" s="105">
        <f t="shared" ref="AO96:AO100" si="319">(AN96*$E96*$F96*((1-$G96)+$G96*$J96*$H96))</f>
        <v>0</v>
      </c>
      <c r="AP96" s="88"/>
      <c r="AQ96" s="105">
        <f t="shared" ref="AQ96:AQ100" si="320">(AP96*$E96*$F96*((1-$G96)+$G96*$J96*$H96))</f>
        <v>0</v>
      </c>
      <c r="AR96" s="66"/>
      <c r="AS96" s="105">
        <f t="shared" ref="AS96:AS100" si="321">(AR96*$E96*$F96*((1-$G96)+$G96*$J96*$H96))</f>
        <v>0</v>
      </c>
      <c r="AT96" s="88"/>
      <c r="AU96" s="105">
        <f t="shared" ref="AU96:AU100" si="322">(AT96*$E96*$F96*((1-$G96)+$G96*$J96*$H96))</f>
        <v>0</v>
      </c>
      <c r="AV96" s="88"/>
      <c r="AW96" s="105">
        <f t="shared" ref="AW96:AW100" si="323">(AV96*$E96*$F96*((1-$G96)+$G96*$J96*$H96))</f>
        <v>0</v>
      </c>
      <c r="AX96" s="88"/>
      <c r="AY96" s="66"/>
      <c r="AZ96" s="88"/>
      <c r="BA96" s="105">
        <f t="shared" ref="BA96:BA100" si="324">(AZ96*$E96*$F96*((1-$G96)+$G96*$J96*$H96))</f>
        <v>0</v>
      </c>
      <c r="BB96" s="89"/>
      <c r="BC96" s="105">
        <f t="shared" ref="BC96:BC100" si="325">(BB96*$E96*$F96*((1-$G96)+$G96*$K96*$H96))</f>
        <v>0</v>
      </c>
      <c r="BD96" s="145"/>
      <c r="BE96" s="105">
        <f t="shared" ref="BE96:BE100" si="326">(BD96*$E96*$F96*((1-$G96)+$G96*$K96*$H96))</f>
        <v>0</v>
      </c>
      <c r="BF96" s="66"/>
      <c r="BG96" s="105">
        <f t="shared" ref="BG96:BG100" si="327">(BF96*$E96*$F96*((1-$G96)+$G96*$K96*$H96))</f>
        <v>0</v>
      </c>
      <c r="BH96" s="88"/>
      <c r="BI96" s="105">
        <f t="shared" ref="BI96:BI100" si="328">(BH96*$E96*$F96*((1-$G96)+$G96*$K96*$H96))</f>
        <v>0</v>
      </c>
      <c r="BJ96" s="88"/>
      <c r="BK96" s="105">
        <f t="shared" ref="BK96:BK100" si="329">(BJ96*$E96*$F96*((1-$G96)+$G96*$K96*$H96))</f>
        <v>0</v>
      </c>
      <c r="BL96" s="90"/>
      <c r="BM96" s="66"/>
      <c r="BN96" s="88"/>
      <c r="BO96" s="105">
        <f t="shared" ref="BO96:BO100" si="330">(BN96*$E96*$F96*((1-$G96)+$G96*$K96*$H96))</f>
        <v>0</v>
      </c>
      <c r="BP96" s="88"/>
      <c r="BQ96" s="105"/>
      <c r="BR96" s="66"/>
      <c r="BS96" s="105">
        <f t="shared" ref="BS96:BS100" si="331">(BR96*$E96*$F96*((1-$G96)+$G96*$K96*$H96))</f>
        <v>0</v>
      </c>
      <c r="BT96" s="88"/>
      <c r="BU96" s="105">
        <f t="shared" ref="BU96:BU100" si="332">(BT96*$E96*$F96*((1-$G96)+$G96*$K96*$H96))</f>
        <v>0</v>
      </c>
      <c r="BV96" s="88"/>
      <c r="BW96" s="105">
        <f t="shared" ref="BW96:BW100" si="333">(BV96*$E96*$F96*((1-$G96)+$G96*$K96*$H96))</f>
        <v>0</v>
      </c>
      <c r="BX96" s="88"/>
      <c r="BY96" s="105">
        <f t="shared" ref="BY96:BY100" si="334">(BX96*$E96*$F96*((1-$G96)+$G96*$K96*$H96))</f>
        <v>0</v>
      </c>
      <c r="BZ96" s="66"/>
      <c r="CA96" s="105">
        <f t="shared" ref="CA96:CA100" si="335">(BZ96*$E96*$F96*((1-$G96)+$G96*$K96*$H96))</f>
        <v>0</v>
      </c>
      <c r="CB96" s="88"/>
      <c r="CC96" s="105">
        <f t="shared" ref="CC96:CC100" si="336">(CB96*$E96*$F96*((1-$G96)+$G96*$L96*$H96))</f>
        <v>0</v>
      </c>
      <c r="CD96" s="88"/>
      <c r="CE96" s="105">
        <f t="shared" ref="CE96:CE100" si="337">(CD96*$E96*$F96*((1-$G96)+$G96*$M96*$H96))</f>
        <v>0</v>
      </c>
      <c r="CF96" s="66"/>
      <c r="CG96" s="66"/>
      <c r="CH96" s="66"/>
      <c r="CI96" s="66"/>
      <c r="CJ96" s="92"/>
      <c r="CK96" s="92"/>
      <c r="CL96" s="93">
        <f t="shared" si="271"/>
        <v>37</v>
      </c>
      <c r="CM96" s="93">
        <f t="shared" si="271"/>
        <v>14964475.549795201</v>
      </c>
      <c r="CN96" s="66">
        <f>[3]ДС!EP97</f>
        <v>0</v>
      </c>
      <c r="CO96" s="67">
        <f>[3]ДС!EQ97</f>
        <v>0</v>
      </c>
      <c r="CP96" s="94">
        <f t="shared" si="272"/>
        <v>37</v>
      </c>
      <c r="CQ96" s="94">
        <f t="shared" si="272"/>
        <v>14964475.549795201</v>
      </c>
    </row>
    <row r="97" spans="1:95" s="3" customFormat="1" ht="30" customHeight="1" x14ac:dyDescent="0.25">
      <c r="A97" s="122"/>
      <c r="B97" s="122">
        <v>69</v>
      </c>
      <c r="C97" s="123" t="s">
        <v>237</v>
      </c>
      <c r="D97" s="79" t="s">
        <v>238</v>
      </c>
      <c r="E97" s="80">
        <v>17622</v>
      </c>
      <c r="F97" s="129">
        <v>4.09</v>
      </c>
      <c r="G97" s="170">
        <v>0.78380000000000005</v>
      </c>
      <c r="H97" s="83">
        <v>1</v>
      </c>
      <c r="I97" s="84"/>
      <c r="J97" s="137">
        <v>1.4</v>
      </c>
      <c r="K97" s="137">
        <v>1.68</v>
      </c>
      <c r="L97" s="137">
        <v>2.23</v>
      </c>
      <c r="M97" s="138">
        <v>2.57</v>
      </c>
      <c r="N97" s="95">
        <v>0</v>
      </c>
      <c r="O97" s="105">
        <f t="shared" si="308"/>
        <v>0</v>
      </c>
      <c r="P97" s="88"/>
      <c r="Q97" s="105">
        <f t="shared" si="309"/>
        <v>0</v>
      </c>
      <c r="R97" s="66">
        <v>0</v>
      </c>
      <c r="S97" s="105">
        <f t="shared" si="310"/>
        <v>0</v>
      </c>
      <c r="T97" s="168">
        <v>0</v>
      </c>
      <c r="U97" s="105">
        <f t="shared" si="311"/>
        <v>0</v>
      </c>
      <c r="V97" s="88"/>
      <c r="W97" s="105">
        <f t="shared" si="312"/>
        <v>0</v>
      </c>
      <c r="X97" s="88"/>
      <c r="Y97" s="105">
        <f t="shared" si="313"/>
        <v>0</v>
      </c>
      <c r="Z97" s="88"/>
      <c r="AA97" s="66"/>
      <c r="AB97" s="66">
        <v>0</v>
      </c>
      <c r="AC97" s="105">
        <f t="shared" si="314"/>
        <v>0</v>
      </c>
      <c r="AD97" s="166">
        <v>0</v>
      </c>
      <c r="AE97" s="105">
        <f t="shared" si="315"/>
        <v>0</v>
      </c>
      <c r="AF97" s="66"/>
      <c r="AG97" s="105">
        <f t="shared" si="316"/>
        <v>0</v>
      </c>
      <c r="AH97" s="66"/>
      <c r="AI97" s="105">
        <f t="shared" si="317"/>
        <v>0</v>
      </c>
      <c r="AJ97" s="88"/>
      <c r="AK97" s="105">
        <f t="shared" si="318"/>
        <v>0</v>
      </c>
      <c r="AL97" s="88"/>
      <c r="AM97" s="66"/>
      <c r="AN97" s="88"/>
      <c r="AO97" s="105">
        <f t="shared" si="319"/>
        <v>0</v>
      </c>
      <c r="AP97" s="88"/>
      <c r="AQ97" s="105">
        <f t="shared" si="320"/>
        <v>0</v>
      </c>
      <c r="AR97" s="66"/>
      <c r="AS97" s="105">
        <f t="shared" si="321"/>
        <v>0</v>
      </c>
      <c r="AT97" s="88"/>
      <c r="AU97" s="105">
        <f t="shared" si="322"/>
        <v>0</v>
      </c>
      <c r="AV97" s="88"/>
      <c r="AW97" s="105">
        <f t="shared" si="323"/>
        <v>0</v>
      </c>
      <c r="AX97" s="88"/>
      <c r="AY97" s="105"/>
      <c r="AZ97" s="88"/>
      <c r="BA97" s="105">
        <f t="shared" si="324"/>
        <v>0</v>
      </c>
      <c r="BB97" s="89"/>
      <c r="BC97" s="105">
        <f t="shared" si="325"/>
        <v>0</v>
      </c>
      <c r="BD97" s="145"/>
      <c r="BE97" s="105">
        <f t="shared" si="326"/>
        <v>0</v>
      </c>
      <c r="BF97" s="66"/>
      <c r="BG97" s="105">
        <f t="shared" si="327"/>
        <v>0</v>
      </c>
      <c r="BH97" s="88"/>
      <c r="BI97" s="105">
        <f t="shared" si="328"/>
        <v>0</v>
      </c>
      <c r="BJ97" s="88"/>
      <c r="BK97" s="105">
        <f t="shared" si="329"/>
        <v>0</v>
      </c>
      <c r="BL97" s="90"/>
      <c r="BM97" s="105"/>
      <c r="BN97" s="88"/>
      <c r="BO97" s="105">
        <f t="shared" si="330"/>
        <v>0</v>
      </c>
      <c r="BP97" s="88"/>
      <c r="BQ97" s="105"/>
      <c r="BR97" s="66"/>
      <c r="BS97" s="105">
        <f t="shared" si="331"/>
        <v>0</v>
      </c>
      <c r="BT97" s="88"/>
      <c r="BU97" s="105">
        <f t="shared" si="332"/>
        <v>0</v>
      </c>
      <c r="BV97" s="88"/>
      <c r="BW97" s="105">
        <f t="shared" si="333"/>
        <v>0</v>
      </c>
      <c r="BX97" s="88"/>
      <c r="BY97" s="105">
        <f t="shared" si="334"/>
        <v>0</v>
      </c>
      <c r="BZ97" s="66"/>
      <c r="CA97" s="105">
        <f t="shared" si="335"/>
        <v>0</v>
      </c>
      <c r="CB97" s="88"/>
      <c r="CC97" s="105">
        <f t="shared" si="336"/>
        <v>0</v>
      </c>
      <c r="CD97" s="88"/>
      <c r="CE97" s="105">
        <f t="shared" si="337"/>
        <v>0</v>
      </c>
      <c r="CF97" s="66"/>
      <c r="CG97" s="66"/>
      <c r="CH97" s="66"/>
      <c r="CI97" s="66"/>
      <c r="CJ97" s="92"/>
      <c r="CK97" s="92"/>
      <c r="CL97" s="93">
        <f t="shared" si="271"/>
        <v>0</v>
      </c>
      <c r="CM97" s="93">
        <f t="shared" si="271"/>
        <v>0</v>
      </c>
      <c r="CN97" s="66">
        <f>[3]ДС!EP98</f>
        <v>0</v>
      </c>
      <c r="CO97" s="67">
        <f>[3]ДС!EQ98</f>
        <v>0</v>
      </c>
      <c r="CP97" s="94">
        <f t="shared" si="272"/>
        <v>0</v>
      </c>
      <c r="CQ97" s="94">
        <f t="shared" si="272"/>
        <v>0</v>
      </c>
    </row>
    <row r="98" spans="1:95" s="3" customFormat="1" ht="30" customHeight="1" x14ac:dyDescent="0.25">
      <c r="A98" s="122"/>
      <c r="B98" s="122">
        <v>70</v>
      </c>
      <c r="C98" s="123" t="s">
        <v>239</v>
      </c>
      <c r="D98" s="79" t="s">
        <v>240</v>
      </c>
      <c r="E98" s="80">
        <v>17622</v>
      </c>
      <c r="F98" s="129">
        <v>4.96</v>
      </c>
      <c r="G98" s="170">
        <v>0.82640000000000002</v>
      </c>
      <c r="H98" s="83">
        <v>1</v>
      </c>
      <c r="I98" s="84"/>
      <c r="J98" s="137">
        <v>1.4</v>
      </c>
      <c r="K98" s="137">
        <v>1.68</v>
      </c>
      <c r="L98" s="137">
        <v>2.23</v>
      </c>
      <c r="M98" s="138">
        <v>2.57</v>
      </c>
      <c r="N98" s="95">
        <v>0</v>
      </c>
      <c r="O98" s="105">
        <f t="shared" si="308"/>
        <v>0</v>
      </c>
      <c r="P98" s="88"/>
      <c r="Q98" s="105">
        <f t="shared" si="309"/>
        <v>0</v>
      </c>
      <c r="R98" s="66">
        <v>0</v>
      </c>
      <c r="S98" s="105">
        <f t="shared" si="310"/>
        <v>0</v>
      </c>
      <c r="T98" s="168">
        <v>152</v>
      </c>
      <c r="U98" s="105">
        <f t="shared" si="311"/>
        <v>17677258.983014401</v>
      </c>
      <c r="V98" s="88"/>
      <c r="W98" s="105">
        <f t="shared" si="312"/>
        <v>0</v>
      </c>
      <c r="X98" s="88"/>
      <c r="Y98" s="105">
        <f t="shared" si="313"/>
        <v>0</v>
      </c>
      <c r="Z98" s="88"/>
      <c r="AA98" s="66"/>
      <c r="AB98" s="66">
        <v>0</v>
      </c>
      <c r="AC98" s="105">
        <f t="shared" si="314"/>
        <v>0</v>
      </c>
      <c r="AD98" s="166">
        <v>0</v>
      </c>
      <c r="AE98" s="105">
        <f t="shared" si="315"/>
        <v>0</v>
      </c>
      <c r="AF98" s="66"/>
      <c r="AG98" s="105">
        <f t="shared" si="316"/>
        <v>0</v>
      </c>
      <c r="AH98" s="66"/>
      <c r="AI98" s="105">
        <f t="shared" si="317"/>
        <v>0</v>
      </c>
      <c r="AJ98" s="88"/>
      <c r="AK98" s="105">
        <f t="shared" si="318"/>
        <v>0</v>
      </c>
      <c r="AL98" s="88"/>
      <c r="AM98" s="66"/>
      <c r="AN98" s="88"/>
      <c r="AO98" s="105">
        <f t="shared" si="319"/>
        <v>0</v>
      </c>
      <c r="AP98" s="88"/>
      <c r="AQ98" s="105">
        <f t="shared" si="320"/>
        <v>0</v>
      </c>
      <c r="AR98" s="66"/>
      <c r="AS98" s="105">
        <f t="shared" si="321"/>
        <v>0</v>
      </c>
      <c r="AT98" s="88"/>
      <c r="AU98" s="105">
        <f t="shared" si="322"/>
        <v>0</v>
      </c>
      <c r="AV98" s="88"/>
      <c r="AW98" s="105">
        <f t="shared" si="323"/>
        <v>0</v>
      </c>
      <c r="AX98" s="88"/>
      <c r="AY98" s="105"/>
      <c r="AZ98" s="88"/>
      <c r="BA98" s="105">
        <f t="shared" si="324"/>
        <v>0</v>
      </c>
      <c r="BB98" s="89"/>
      <c r="BC98" s="105">
        <f t="shared" si="325"/>
        <v>0</v>
      </c>
      <c r="BD98" s="145"/>
      <c r="BE98" s="105">
        <f t="shared" si="326"/>
        <v>0</v>
      </c>
      <c r="BF98" s="66"/>
      <c r="BG98" s="105">
        <f t="shared" si="327"/>
        <v>0</v>
      </c>
      <c r="BH98" s="88"/>
      <c r="BI98" s="105">
        <f t="shared" si="328"/>
        <v>0</v>
      </c>
      <c r="BJ98" s="88"/>
      <c r="BK98" s="105">
        <f t="shared" si="329"/>
        <v>0</v>
      </c>
      <c r="BL98" s="90"/>
      <c r="BM98" s="105"/>
      <c r="BN98" s="88"/>
      <c r="BO98" s="105">
        <f t="shared" si="330"/>
        <v>0</v>
      </c>
      <c r="BP98" s="88"/>
      <c r="BQ98" s="105"/>
      <c r="BR98" s="66"/>
      <c r="BS98" s="105">
        <f t="shared" si="331"/>
        <v>0</v>
      </c>
      <c r="BT98" s="88"/>
      <c r="BU98" s="105">
        <f t="shared" si="332"/>
        <v>0</v>
      </c>
      <c r="BV98" s="88"/>
      <c r="BW98" s="105">
        <f t="shared" si="333"/>
        <v>0</v>
      </c>
      <c r="BX98" s="88"/>
      <c r="BY98" s="105">
        <f t="shared" si="334"/>
        <v>0</v>
      </c>
      <c r="BZ98" s="66"/>
      <c r="CA98" s="105">
        <f t="shared" si="335"/>
        <v>0</v>
      </c>
      <c r="CB98" s="88"/>
      <c r="CC98" s="105">
        <f t="shared" si="336"/>
        <v>0</v>
      </c>
      <c r="CD98" s="88"/>
      <c r="CE98" s="105">
        <f t="shared" si="337"/>
        <v>0</v>
      </c>
      <c r="CF98" s="66"/>
      <c r="CG98" s="66"/>
      <c r="CH98" s="66"/>
      <c r="CI98" s="66"/>
      <c r="CJ98" s="92"/>
      <c r="CK98" s="92"/>
      <c r="CL98" s="93">
        <f t="shared" si="271"/>
        <v>152</v>
      </c>
      <c r="CM98" s="93">
        <f t="shared" si="271"/>
        <v>17677258.983014401</v>
      </c>
      <c r="CN98" s="66">
        <f>[3]ДС!EP99</f>
        <v>0</v>
      </c>
      <c r="CO98" s="67">
        <f>[3]ДС!EQ99</f>
        <v>0</v>
      </c>
      <c r="CP98" s="94">
        <f t="shared" si="272"/>
        <v>152</v>
      </c>
      <c r="CQ98" s="94">
        <f t="shared" si="272"/>
        <v>17677258.983014401</v>
      </c>
    </row>
    <row r="99" spans="1:95" s="3" customFormat="1" ht="30" customHeight="1" x14ac:dyDescent="0.25">
      <c r="A99" s="122"/>
      <c r="B99" s="122">
        <v>71</v>
      </c>
      <c r="C99" s="123" t="s">
        <v>241</v>
      </c>
      <c r="D99" s="79" t="s">
        <v>242</v>
      </c>
      <c r="E99" s="80">
        <v>17622</v>
      </c>
      <c r="F99" s="81">
        <v>13.27</v>
      </c>
      <c r="G99" s="170">
        <v>0.31859999999999999</v>
      </c>
      <c r="H99" s="83">
        <v>1</v>
      </c>
      <c r="I99" s="84"/>
      <c r="J99" s="137">
        <v>1.4</v>
      </c>
      <c r="K99" s="137">
        <v>1.68</v>
      </c>
      <c r="L99" s="137">
        <v>2.23</v>
      </c>
      <c r="M99" s="138">
        <v>2.57</v>
      </c>
      <c r="N99" s="95">
        <v>0</v>
      </c>
      <c r="O99" s="105">
        <f t="shared" si="308"/>
        <v>0</v>
      </c>
      <c r="P99" s="88"/>
      <c r="Q99" s="105">
        <f t="shared" si="309"/>
        <v>0</v>
      </c>
      <c r="R99" s="66">
        <v>0</v>
      </c>
      <c r="S99" s="105">
        <f t="shared" si="310"/>
        <v>0</v>
      </c>
      <c r="T99" s="168">
        <v>27</v>
      </c>
      <c r="U99" s="105">
        <f t="shared" si="311"/>
        <v>7118415.3162671998</v>
      </c>
      <c r="V99" s="88"/>
      <c r="W99" s="105">
        <f t="shared" si="312"/>
        <v>0</v>
      </c>
      <c r="X99" s="88"/>
      <c r="Y99" s="105">
        <f t="shared" si="313"/>
        <v>0</v>
      </c>
      <c r="Z99" s="88"/>
      <c r="AA99" s="66"/>
      <c r="AB99" s="66">
        <v>0</v>
      </c>
      <c r="AC99" s="105">
        <f t="shared" si="314"/>
        <v>0</v>
      </c>
      <c r="AD99" s="166">
        <v>0</v>
      </c>
      <c r="AE99" s="105">
        <f t="shared" si="315"/>
        <v>0</v>
      </c>
      <c r="AF99" s="66"/>
      <c r="AG99" s="105">
        <f t="shared" si="316"/>
        <v>0</v>
      </c>
      <c r="AH99" s="66"/>
      <c r="AI99" s="105">
        <f t="shared" si="317"/>
        <v>0</v>
      </c>
      <c r="AJ99" s="88"/>
      <c r="AK99" s="105">
        <f t="shared" si="318"/>
        <v>0</v>
      </c>
      <c r="AL99" s="88"/>
      <c r="AM99" s="66"/>
      <c r="AN99" s="88"/>
      <c r="AO99" s="105">
        <f t="shared" si="319"/>
        <v>0</v>
      </c>
      <c r="AP99" s="88"/>
      <c r="AQ99" s="105">
        <f t="shared" si="320"/>
        <v>0</v>
      </c>
      <c r="AR99" s="66"/>
      <c r="AS99" s="105">
        <f t="shared" si="321"/>
        <v>0</v>
      </c>
      <c r="AT99" s="88"/>
      <c r="AU99" s="105">
        <f t="shared" si="322"/>
        <v>0</v>
      </c>
      <c r="AV99" s="88"/>
      <c r="AW99" s="105">
        <f t="shared" si="323"/>
        <v>0</v>
      </c>
      <c r="AX99" s="88"/>
      <c r="AY99" s="105"/>
      <c r="AZ99" s="88"/>
      <c r="BA99" s="105">
        <f t="shared" si="324"/>
        <v>0</v>
      </c>
      <c r="BB99" s="89"/>
      <c r="BC99" s="105">
        <f t="shared" si="325"/>
        <v>0</v>
      </c>
      <c r="BD99" s="145"/>
      <c r="BE99" s="105">
        <f t="shared" si="326"/>
        <v>0</v>
      </c>
      <c r="BF99" s="66"/>
      <c r="BG99" s="105">
        <f t="shared" si="327"/>
        <v>0</v>
      </c>
      <c r="BH99" s="88"/>
      <c r="BI99" s="105">
        <f t="shared" si="328"/>
        <v>0</v>
      </c>
      <c r="BJ99" s="88"/>
      <c r="BK99" s="105">
        <f t="shared" si="329"/>
        <v>0</v>
      </c>
      <c r="BL99" s="90"/>
      <c r="BM99" s="105"/>
      <c r="BN99" s="88"/>
      <c r="BO99" s="105">
        <f t="shared" si="330"/>
        <v>0</v>
      </c>
      <c r="BP99" s="88"/>
      <c r="BQ99" s="105"/>
      <c r="BR99" s="66"/>
      <c r="BS99" s="105">
        <f t="shared" si="331"/>
        <v>0</v>
      </c>
      <c r="BT99" s="88"/>
      <c r="BU99" s="105">
        <f t="shared" si="332"/>
        <v>0</v>
      </c>
      <c r="BV99" s="88"/>
      <c r="BW99" s="105">
        <f t="shared" si="333"/>
        <v>0</v>
      </c>
      <c r="BX99" s="88"/>
      <c r="BY99" s="105">
        <f t="shared" si="334"/>
        <v>0</v>
      </c>
      <c r="BZ99" s="66"/>
      <c r="CA99" s="105">
        <f t="shared" si="335"/>
        <v>0</v>
      </c>
      <c r="CB99" s="88"/>
      <c r="CC99" s="105">
        <f t="shared" si="336"/>
        <v>0</v>
      </c>
      <c r="CD99" s="88"/>
      <c r="CE99" s="105">
        <f t="shared" si="337"/>
        <v>0</v>
      </c>
      <c r="CF99" s="66"/>
      <c r="CG99" s="66"/>
      <c r="CH99" s="66"/>
      <c r="CI99" s="66"/>
      <c r="CJ99" s="92"/>
      <c r="CK99" s="92"/>
      <c r="CL99" s="93">
        <f t="shared" si="271"/>
        <v>27</v>
      </c>
      <c r="CM99" s="93">
        <f t="shared" si="271"/>
        <v>7118415.3162671998</v>
      </c>
      <c r="CN99" s="66">
        <f>[3]ДС!EP100</f>
        <v>0</v>
      </c>
      <c r="CO99" s="67">
        <f>[3]ДС!EQ100</f>
        <v>0</v>
      </c>
      <c r="CP99" s="94">
        <f t="shared" si="272"/>
        <v>27</v>
      </c>
      <c r="CQ99" s="94">
        <f t="shared" si="272"/>
        <v>7118415.3162671998</v>
      </c>
    </row>
    <row r="100" spans="1:95" s="3" customFormat="1" ht="30" customHeight="1" x14ac:dyDescent="0.25">
      <c r="A100" s="122"/>
      <c r="B100" s="122">
        <v>72</v>
      </c>
      <c r="C100" s="123" t="s">
        <v>243</v>
      </c>
      <c r="D100" s="79" t="s">
        <v>244</v>
      </c>
      <c r="E100" s="80">
        <v>17622</v>
      </c>
      <c r="F100" s="81">
        <v>25.33</v>
      </c>
      <c r="G100" s="170">
        <v>0.16689999999999999</v>
      </c>
      <c r="H100" s="83">
        <v>1</v>
      </c>
      <c r="I100" s="84"/>
      <c r="J100" s="137">
        <v>1.4</v>
      </c>
      <c r="K100" s="137">
        <v>1.68</v>
      </c>
      <c r="L100" s="137">
        <v>2.23</v>
      </c>
      <c r="M100" s="138">
        <v>2.57</v>
      </c>
      <c r="N100" s="95">
        <v>0</v>
      </c>
      <c r="O100" s="105">
        <f t="shared" si="308"/>
        <v>0</v>
      </c>
      <c r="P100" s="88"/>
      <c r="Q100" s="105">
        <f t="shared" si="309"/>
        <v>0</v>
      </c>
      <c r="R100" s="66">
        <v>0</v>
      </c>
      <c r="S100" s="105">
        <f t="shared" si="310"/>
        <v>0</v>
      </c>
      <c r="T100" s="168">
        <v>26</v>
      </c>
      <c r="U100" s="105">
        <f t="shared" si="311"/>
        <v>12380279.723697599</v>
      </c>
      <c r="V100" s="88"/>
      <c r="W100" s="105">
        <f t="shared" si="312"/>
        <v>0</v>
      </c>
      <c r="X100" s="88"/>
      <c r="Y100" s="105">
        <f t="shared" si="313"/>
        <v>0</v>
      </c>
      <c r="Z100" s="88"/>
      <c r="AA100" s="66"/>
      <c r="AB100" s="66">
        <v>0</v>
      </c>
      <c r="AC100" s="105">
        <f t="shared" si="314"/>
        <v>0</v>
      </c>
      <c r="AD100" s="166">
        <v>0</v>
      </c>
      <c r="AE100" s="105">
        <f t="shared" si="315"/>
        <v>0</v>
      </c>
      <c r="AF100" s="66"/>
      <c r="AG100" s="105">
        <f t="shared" si="316"/>
        <v>0</v>
      </c>
      <c r="AH100" s="66"/>
      <c r="AI100" s="105">
        <f t="shared" si="317"/>
        <v>0</v>
      </c>
      <c r="AJ100" s="88"/>
      <c r="AK100" s="105">
        <f t="shared" si="318"/>
        <v>0</v>
      </c>
      <c r="AL100" s="88"/>
      <c r="AM100" s="66"/>
      <c r="AN100" s="88"/>
      <c r="AO100" s="105">
        <f t="shared" si="319"/>
        <v>0</v>
      </c>
      <c r="AP100" s="88"/>
      <c r="AQ100" s="105">
        <f t="shared" si="320"/>
        <v>0</v>
      </c>
      <c r="AR100" s="66"/>
      <c r="AS100" s="105">
        <f t="shared" si="321"/>
        <v>0</v>
      </c>
      <c r="AT100" s="88"/>
      <c r="AU100" s="105">
        <f t="shared" si="322"/>
        <v>0</v>
      </c>
      <c r="AV100" s="88"/>
      <c r="AW100" s="105">
        <f t="shared" si="323"/>
        <v>0</v>
      </c>
      <c r="AX100" s="88"/>
      <c r="AY100" s="105"/>
      <c r="AZ100" s="88"/>
      <c r="BA100" s="105">
        <f t="shared" si="324"/>
        <v>0</v>
      </c>
      <c r="BB100" s="89"/>
      <c r="BC100" s="105">
        <f t="shared" si="325"/>
        <v>0</v>
      </c>
      <c r="BD100" s="145"/>
      <c r="BE100" s="105">
        <f t="shared" si="326"/>
        <v>0</v>
      </c>
      <c r="BF100" s="66"/>
      <c r="BG100" s="105">
        <f t="shared" si="327"/>
        <v>0</v>
      </c>
      <c r="BH100" s="88"/>
      <c r="BI100" s="105">
        <f t="shared" si="328"/>
        <v>0</v>
      </c>
      <c r="BJ100" s="88"/>
      <c r="BK100" s="105">
        <f t="shared" si="329"/>
        <v>0</v>
      </c>
      <c r="BL100" s="90"/>
      <c r="BM100" s="105"/>
      <c r="BN100" s="88"/>
      <c r="BO100" s="105">
        <f t="shared" si="330"/>
        <v>0</v>
      </c>
      <c r="BP100" s="88"/>
      <c r="BQ100" s="105"/>
      <c r="BR100" s="66"/>
      <c r="BS100" s="105">
        <f t="shared" si="331"/>
        <v>0</v>
      </c>
      <c r="BT100" s="88"/>
      <c r="BU100" s="105">
        <f t="shared" si="332"/>
        <v>0</v>
      </c>
      <c r="BV100" s="88"/>
      <c r="BW100" s="105">
        <f t="shared" si="333"/>
        <v>0</v>
      </c>
      <c r="BX100" s="88"/>
      <c r="BY100" s="105">
        <f t="shared" si="334"/>
        <v>0</v>
      </c>
      <c r="BZ100" s="66"/>
      <c r="CA100" s="105">
        <f t="shared" si="335"/>
        <v>0</v>
      </c>
      <c r="CB100" s="88"/>
      <c r="CC100" s="105">
        <f t="shared" si="336"/>
        <v>0</v>
      </c>
      <c r="CD100" s="88"/>
      <c r="CE100" s="105">
        <f t="shared" si="337"/>
        <v>0</v>
      </c>
      <c r="CF100" s="66"/>
      <c r="CG100" s="66"/>
      <c r="CH100" s="66"/>
      <c r="CI100" s="66"/>
      <c r="CJ100" s="66"/>
      <c r="CK100" s="66"/>
      <c r="CL100" s="93">
        <f t="shared" si="271"/>
        <v>26</v>
      </c>
      <c r="CM100" s="93">
        <f t="shared" si="271"/>
        <v>12380279.723697599</v>
      </c>
      <c r="CN100" s="66">
        <f>[3]ДС!EP101</f>
        <v>0</v>
      </c>
      <c r="CO100" s="67">
        <f>[3]ДС!EQ101</f>
        <v>0</v>
      </c>
      <c r="CP100" s="94">
        <f t="shared" si="272"/>
        <v>26</v>
      </c>
      <c r="CQ100" s="94">
        <f t="shared" si="272"/>
        <v>12380279.723697599</v>
      </c>
    </row>
    <row r="101" spans="1:95" s="3" customFormat="1" ht="45" customHeight="1" x14ac:dyDescent="0.25">
      <c r="A101" s="122"/>
      <c r="B101" s="122">
        <v>73</v>
      </c>
      <c r="C101" s="123" t="s">
        <v>245</v>
      </c>
      <c r="D101" s="152" t="s">
        <v>246</v>
      </c>
      <c r="E101" s="80">
        <v>17622</v>
      </c>
      <c r="F101" s="151">
        <v>0.21</v>
      </c>
      <c r="G101" s="171"/>
      <c r="H101" s="83">
        <v>1</v>
      </c>
      <c r="I101" s="84"/>
      <c r="J101" s="137">
        <v>1.4</v>
      </c>
      <c r="K101" s="137">
        <v>1.68</v>
      </c>
      <c r="L101" s="137">
        <v>2.23</v>
      </c>
      <c r="M101" s="138">
        <v>2.57</v>
      </c>
      <c r="N101" s="95">
        <v>0</v>
      </c>
      <c r="O101" s="66">
        <f t="shared" ref="O101:O104" si="338">SUM(N101*$E101*$F101*$H101*$J101*$O$9)</f>
        <v>0</v>
      </c>
      <c r="P101" s="88">
        <v>0</v>
      </c>
      <c r="Q101" s="66">
        <f>SUM(P101*$E101*$F101*$H101*$J101*$Q$9)</f>
        <v>0</v>
      </c>
      <c r="R101" s="66">
        <v>0</v>
      </c>
      <c r="S101" s="66">
        <f>SUM(R101*$E101*$F101*$H101*$J101*$S$9)</f>
        <v>0</v>
      </c>
      <c r="T101" s="89">
        <v>0</v>
      </c>
      <c r="U101" s="66">
        <f>SUM(T101*$E101*$F101*$H101*$J101*$U$9)</f>
        <v>0</v>
      </c>
      <c r="V101" s="88">
        <v>0</v>
      </c>
      <c r="W101" s="66">
        <f>SUM(V101*$E101*$F101*$H101*$J101*$W$9)</f>
        <v>0</v>
      </c>
      <c r="X101" s="88"/>
      <c r="Y101" s="87"/>
      <c r="Z101" s="88"/>
      <c r="AA101" s="66">
        <f>SUM(Z101*$E101*$F101*$H101*$J101*$AA$9)</f>
        <v>0</v>
      </c>
      <c r="AB101" s="66">
        <v>0</v>
      </c>
      <c r="AC101" s="66">
        <f>SUM(AB101*$E101*$F101*$H101*$J101*$AC$9)</f>
        <v>0</v>
      </c>
      <c r="AD101" s="166">
        <v>0</v>
      </c>
      <c r="AE101" s="66">
        <f>SUM(AD101*$E101*$F101*$H101*$K101*$AE$9)</f>
        <v>0</v>
      </c>
      <c r="AF101" s="66">
        <v>0</v>
      </c>
      <c r="AG101" s="66">
        <f>SUM(AF101*$E101*$F101*$H101*$K101*$AG$9)</f>
        <v>0</v>
      </c>
      <c r="AH101" s="66"/>
      <c r="AI101" s="66">
        <f>SUM(AH101*$E101*$F101*$H101*$J101*$AI$9)</f>
        <v>0</v>
      </c>
      <c r="AJ101" s="88">
        <v>0</v>
      </c>
      <c r="AK101" s="66">
        <f>SUM(AJ101*$E101*$F101*$H101*$J101*$AK$9)</f>
        <v>0</v>
      </c>
      <c r="AL101" s="88"/>
      <c r="AM101" s="87"/>
      <c r="AN101" s="88"/>
      <c r="AO101" s="66">
        <f>SUM(AN101*$E101*$F101*$H101*$J101*$AO$9)</f>
        <v>0</v>
      </c>
      <c r="AP101" s="95"/>
      <c r="AQ101" s="66">
        <f>SUM(AP101*$E101*$F101*$H101*$J101*$AQ$9)</f>
        <v>0</v>
      </c>
      <c r="AR101" s="66">
        <v>0</v>
      </c>
      <c r="AS101" s="66">
        <f>SUM(AR101*$E101*$F101*$H101*$J101*$AS$9)</f>
        <v>0</v>
      </c>
      <c r="AT101" s="88">
        <v>0</v>
      </c>
      <c r="AU101" s="66">
        <f>SUM(AT101*$E101*$F101*$H101*$J101*$AU$9)</f>
        <v>0</v>
      </c>
      <c r="AV101" s="88">
        <v>0</v>
      </c>
      <c r="AW101" s="66">
        <f>SUM(AV101*$E101*$F101*$H101*$J101*$AW$9)</f>
        <v>0</v>
      </c>
      <c r="AX101" s="95"/>
      <c r="AY101" s="66">
        <f>SUM(AX101*$E101*$F101*$H101*$J101*$AY$9)</f>
        <v>0</v>
      </c>
      <c r="AZ101" s="88"/>
      <c r="BA101" s="66">
        <f>SUM(AZ101*$E101*$F101*$H101*$J101*$BA$9)</f>
        <v>0</v>
      </c>
      <c r="BB101" s="96"/>
      <c r="BC101" s="66">
        <f>SUM(BB101*$E101*$F101*$H101*$K101*$BC$9)</f>
        <v>0</v>
      </c>
      <c r="BD101" s="139">
        <v>0</v>
      </c>
      <c r="BE101" s="66">
        <f>SUM(BD101*$E101*$F101*$H101*$K101*$BE$9)</f>
        <v>0</v>
      </c>
      <c r="BF101" s="66">
        <v>0</v>
      </c>
      <c r="BG101" s="66">
        <f>SUM(BF101*$E101*$F101*$H101*$K101*$BG$9)</f>
        <v>0</v>
      </c>
      <c r="BH101" s="88">
        <v>0</v>
      </c>
      <c r="BI101" s="66">
        <f>SUM(BH101*$E101*$F101*$H101*$K101*$BI$9)</f>
        <v>0</v>
      </c>
      <c r="BJ101" s="88">
        <v>0</v>
      </c>
      <c r="BK101" s="66">
        <f>SUM(BJ101*$E101*$F101*$H101*$K101*$BK$9)</f>
        <v>0</v>
      </c>
      <c r="BL101" s="90"/>
      <c r="BM101" s="66"/>
      <c r="BN101" s="88">
        <v>0</v>
      </c>
      <c r="BO101" s="66">
        <f>SUM(BN101*$E101*$F101*$H101*$K101*$BO$9)</f>
        <v>0</v>
      </c>
      <c r="BP101" s="88">
        <v>0</v>
      </c>
      <c r="BQ101" s="66">
        <f>SUM(BP101*$E101*$F101*$H101*$K101*$BQ$9)</f>
        <v>0</v>
      </c>
      <c r="BR101" s="66">
        <v>0</v>
      </c>
      <c r="BS101" s="66">
        <f>SUM(BR101*$E101*$F101*$H101*$K101*$BS$9)</f>
        <v>0</v>
      </c>
      <c r="BT101" s="88">
        <v>0</v>
      </c>
      <c r="BU101" s="66">
        <f>SUM(BT101*$E101*$F101*$H101*$K101*$BU$9)</f>
        <v>0</v>
      </c>
      <c r="BV101" s="88"/>
      <c r="BW101" s="66">
        <f>SUM(BV101*$E101*$F101*$H101*$K101*$BW$9)</f>
        <v>0</v>
      </c>
      <c r="BX101" s="88"/>
      <c r="BY101" s="66">
        <f>(BX101*$E101*$F101*$H101*$K101*BY$9)</f>
        <v>0</v>
      </c>
      <c r="BZ101" s="66"/>
      <c r="CA101" s="66">
        <f t="shared" ref="CA101:CA104" si="339">(BZ101*$E101*$F101*$H101*$K101*CA$9)</f>
        <v>0</v>
      </c>
      <c r="CB101" s="88">
        <v>0</v>
      </c>
      <c r="CC101" s="66">
        <f t="shared" ref="CC101:CC104" si="340">(CB101*$E101*$F101*$H101*$L101*CC$9)</f>
        <v>0</v>
      </c>
      <c r="CD101" s="88">
        <v>0</v>
      </c>
      <c r="CE101" s="66">
        <f t="shared" ref="CE101:CE104" si="341">(CD101*$E101*$F101*$H101*$M101*CE$9)</f>
        <v>0</v>
      </c>
      <c r="CF101" s="66"/>
      <c r="CG101" s="66">
        <f t="shared" ref="CG101:CG104" si="342">(CF101*$E101*$F101*$H101*$K101*CG$9)</f>
        <v>0</v>
      </c>
      <c r="CH101" s="87"/>
      <c r="CI101" s="66">
        <f t="shared" ref="CI101:CI104" si="343">(CH101*$E101*$F101*$H101*$J101*CI$9)</f>
        <v>0</v>
      </c>
      <c r="CJ101" s="140"/>
      <c r="CK101" s="140"/>
      <c r="CL101" s="93">
        <f t="shared" si="271"/>
        <v>0</v>
      </c>
      <c r="CM101" s="93">
        <f t="shared" si="271"/>
        <v>0</v>
      </c>
      <c r="CN101" s="66">
        <f>[3]ДС!EP102</f>
        <v>9</v>
      </c>
      <c r="CO101" s="67">
        <f>[3]ДС!EQ102</f>
        <v>52844.853599999995</v>
      </c>
      <c r="CP101" s="94">
        <f t="shared" si="272"/>
        <v>9</v>
      </c>
      <c r="CQ101" s="94">
        <f t="shared" si="272"/>
        <v>52844.853599999995</v>
      </c>
    </row>
    <row r="102" spans="1:95" s="3" customFormat="1" ht="45" customHeight="1" x14ac:dyDescent="0.25">
      <c r="A102" s="122"/>
      <c r="B102" s="122">
        <v>74</v>
      </c>
      <c r="C102" s="123" t="s">
        <v>247</v>
      </c>
      <c r="D102" s="152" t="s">
        <v>248</v>
      </c>
      <c r="E102" s="80">
        <v>17622</v>
      </c>
      <c r="F102" s="151">
        <v>0.72</v>
      </c>
      <c r="G102" s="171"/>
      <c r="H102" s="83">
        <v>1</v>
      </c>
      <c r="I102" s="84"/>
      <c r="J102" s="137">
        <v>1.4</v>
      </c>
      <c r="K102" s="137">
        <v>1.68</v>
      </c>
      <c r="L102" s="137">
        <v>2.23</v>
      </c>
      <c r="M102" s="138">
        <v>2.57</v>
      </c>
      <c r="N102" s="87">
        <v>3</v>
      </c>
      <c r="O102" s="66">
        <f t="shared" si="338"/>
        <v>53288.927999999993</v>
      </c>
      <c r="P102" s="88"/>
      <c r="Q102" s="66">
        <f>SUM(P102*$E102*$F102*$H102*$J102*$Q$9)</f>
        <v>0</v>
      </c>
      <c r="R102" s="66">
        <v>24</v>
      </c>
      <c r="S102" s="66">
        <f>SUM(R102*$E102*$F102*$H102*$J102*$S$9)</f>
        <v>426311.42399999994</v>
      </c>
      <c r="T102" s="89"/>
      <c r="U102" s="66">
        <f>SUM(T102*$E102*$F102*$H102*$J102*$U$9)</f>
        <v>0</v>
      </c>
      <c r="V102" s="88"/>
      <c r="W102" s="66">
        <f>SUM(V102*$E102*$F102*$H102*$J102*$W$9)</f>
        <v>0</v>
      </c>
      <c r="X102" s="88"/>
      <c r="Y102" s="87"/>
      <c r="Z102" s="88"/>
      <c r="AA102" s="66">
        <f>SUM(Z102*$E102*$F102*$H102*$J102*$AA$9)</f>
        <v>0</v>
      </c>
      <c r="AB102" s="66"/>
      <c r="AC102" s="66">
        <f>SUM(AB102*$E102*$F102*$H102*$J102*$AC$9)</f>
        <v>0</v>
      </c>
      <c r="AD102" s="166"/>
      <c r="AE102" s="66">
        <f>SUM(AD102*$E102*$F102*$H102*$K102*$AE$9)</f>
        <v>0</v>
      </c>
      <c r="AF102" s="66"/>
      <c r="AG102" s="66">
        <f>SUM(AF102*$E102*$F102*$H102*$K102*$AG$9)</f>
        <v>0</v>
      </c>
      <c r="AH102" s="66"/>
      <c r="AI102" s="66">
        <f>SUM(AH102*$E102*$F102*$H102*$J102*$AI$9)</f>
        <v>0</v>
      </c>
      <c r="AJ102" s="88"/>
      <c r="AK102" s="66">
        <f>SUM(AJ102*$E102*$F102*$H102*$J102*$AK$9)</f>
        <v>0</v>
      </c>
      <c r="AL102" s="88"/>
      <c r="AM102" s="87"/>
      <c r="AN102" s="88"/>
      <c r="AO102" s="66">
        <f>SUM(AN102*$E102*$F102*$H102*$J102*$AO$9)</f>
        <v>0</v>
      </c>
      <c r="AP102" s="95"/>
      <c r="AQ102" s="66">
        <f>SUM(AP102*$E102*$F102*$H102*$J102*$AQ$9)</f>
        <v>0</v>
      </c>
      <c r="AR102" s="66"/>
      <c r="AS102" s="66">
        <f>SUM(AR102*$E102*$F102*$H102*$J102*$AS$9)</f>
        <v>0</v>
      </c>
      <c r="AT102" s="88"/>
      <c r="AU102" s="66">
        <f>SUM(AT102*$E102*$F102*$H102*$J102*$AU$9)</f>
        <v>0</v>
      </c>
      <c r="AV102" s="88"/>
      <c r="AW102" s="66">
        <f>SUM(AV102*$E102*$F102*$H102*$J102*$AW$9)</f>
        <v>0</v>
      </c>
      <c r="AX102" s="95"/>
      <c r="AY102" s="66">
        <f>SUM(AX102*$E102*$F102*$H102*$J102*$AY$9)</f>
        <v>0</v>
      </c>
      <c r="AZ102" s="88"/>
      <c r="BA102" s="66">
        <f>SUM(AZ102*$E102*$F102*$H102*$J102*$BA$9)</f>
        <v>0</v>
      </c>
      <c r="BB102" s="96"/>
      <c r="BC102" s="66">
        <f>SUM(BB102*$E102*$F102*$H102*$K102*$BC$9)</f>
        <v>0</v>
      </c>
      <c r="BD102" s="139"/>
      <c r="BE102" s="66">
        <f>SUM(BD102*$E102*$F102*$H102*$K102*$BE$9)</f>
        <v>0</v>
      </c>
      <c r="BF102" s="66"/>
      <c r="BG102" s="66">
        <f>SUM(BF102*$E102*$F102*$H102*$K102*$BG$9)</f>
        <v>0</v>
      </c>
      <c r="BH102" s="88"/>
      <c r="BI102" s="66">
        <f>SUM(BH102*$E102*$F102*$H102*$K102*$BI$9)</f>
        <v>0</v>
      </c>
      <c r="BJ102" s="88"/>
      <c r="BK102" s="66">
        <f>SUM(BJ102*$E102*$F102*$H102*$K102*$BK$9)</f>
        <v>0</v>
      </c>
      <c r="BL102" s="90"/>
      <c r="BM102" s="66"/>
      <c r="BN102" s="88"/>
      <c r="BO102" s="66">
        <f>SUM(BN102*$E102*$F102*$H102*$K102*$BO$9)</f>
        <v>0</v>
      </c>
      <c r="BP102" s="88"/>
      <c r="BQ102" s="66">
        <f>SUM(BP102*$E102*$F102*$H102*$K102*$BQ$9)</f>
        <v>0</v>
      </c>
      <c r="BR102" s="66"/>
      <c r="BS102" s="66">
        <f>SUM(BR102*$E102*$F102*$H102*$K102*$BS$9)</f>
        <v>0</v>
      </c>
      <c r="BT102" s="88"/>
      <c r="BU102" s="66">
        <f>SUM(BT102*$E102*$F102*$H102*$K102*$BU$9)</f>
        <v>0</v>
      </c>
      <c r="BV102" s="88"/>
      <c r="BW102" s="66">
        <f>SUM(BV102*$E102*$F102*$H102*$K102*$BW$9)</f>
        <v>0</v>
      </c>
      <c r="BX102" s="88"/>
      <c r="BY102" s="66">
        <f>(BX102*$E102*$F102*$H102*$K102*BY$9)</f>
        <v>0</v>
      </c>
      <c r="BZ102" s="66"/>
      <c r="CA102" s="66">
        <f t="shared" si="339"/>
        <v>0</v>
      </c>
      <c r="CB102" s="88"/>
      <c r="CC102" s="66">
        <f t="shared" si="340"/>
        <v>0</v>
      </c>
      <c r="CD102" s="88"/>
      <c r="CE102" s="66">
        <f t="shared" si="341"/>
        <v>0</v>
      </c>
      <c r="CF102" s="66"/>
      <c r="CG102" s="66">
        <f t="shared" si="342"/>
        <v>0</v>
      </c>
      <c r="CH102" s="87"/>
      <c r="CI102" s="66">
        <f t="shared" si="343"/>
        <v>0</v>
      </c>
      <c r="CJ102" s="140"/>
      <c r="CK102" s="140"/>
      <c r="CL102" s="93">
        <f t="shared" si="271"/>
        <v>27</v>
      </c>
      <c r="CM102" s="93">
        <f t="shared" si="271"/>
        <v>479600.35199999996</v>
      </c>
      <c r="CN102" s="66">
        <f>[3]ДС!EP103</f>
        <v>14</v>
      </c>
      <c r="CO102" s="67">
        <f>[3]ДС!EQ103</f>
        <v>248681.66399999996</v>
      </c>
      <c r="CP102" s="94">
        <f t="shared" si="272"/>
        <v>41</v>
      </c>
      <c r="CQ102" s="94">
        <f t="shared" si="272"/>
        <v>728282.01599999995</v>
      </c>
    </row>
    <row r="103" spans="1:95" s="3" customFormat="1" ht="45" customHeight="1" x14ac:dyDescent="0.25">
      <c r="A103" s="122"/>
      <c r="B103" s="122">
        <v>75</v>
      </c>
      <c r="C103" s="123" t="s">
        <v>249</v>
      </c>
      <c r="D103" s="152" t="s">
        <v>250</v>
      </c>
      <c r="E103" s="80">
        <v>17622</v>
      </c>
      <c r="F103" s="151">
        <v>1.81</v>
      </c>
      <c r="G103" s="171"/>
      <c r="H103" s="83">
        <v>1</v>
      </c>
      <c r="I103" s="84"/>
      <c r="J103" s="137">
        <v>1.4</v>
      </c>
      <c r="K103" s="137">
        <v>1.68</v>
      </c>
      <c r="L103" s="137">
        <v>2.23</v>
      </c>
      <c r="M103" s="138">
        <v>2.57</v>
      </c>
      <c r="N103" s="87">
        <v>0</v>
      </c>
      <c r="O103" s="66">
        <f t="shared" si="338"/>
        <v>0</v>
      </c>
      <c r="P103" s="88"/>
      <c r="Q103" s="66">
        <f>SUM(P103*$E103*$F103*$H103*$J103*$Q$9)</f>
        <v>0</v>
      </c>
      <c r="R103" s="66">
        <v>4</v>
      </c>
      <c r="S103" s="66">
        <f>SUM(R103*$E103*$F103*$H103*$J103*$S$9)</f>
        <v>178616.59199999998</v>
      </c>
      <c r="T103" s="89"/>
      <c r="U103" s="66">
        <f>SUM(T103*$E103*$F103*$H103*$J103*$U$9)</f>
        <v>0</v>
      </c>
      <c r="V103" s="88"/>
      <c r="W103" s="66">
        <f>SUM(V103*$E103*$F103*$H103*$J103*$W$9)</f>
        <v>0</v>
      </c>
      <c r="X103" s="88"/>
      <c r="Y103" s="87"/>
      <c r="Z103" s="88"/>
      <c r="AA103" s="66">
        <f>SUM(Z103*$E103*$F103*$H103*$J103*$AA$9)</f>
        <v>0</v>
      </c>
      <c r="AB103" s="66"/>
      <c r="AC103" s="66">
        <f>SUM(AB103*$E103*$F103*$H103*$J103*$AC$9)</f>
        <v>0</v>
      </c>
      <c r="AD103" s="166"/>
      <c r="AE103" s="66">
        <f>SUM(AD103*$E103*$F103*$H103*$K103*$AE$9)</f>
        <v>0</v>
      </c>
      <c r="AF103" s="66"/>
      <c r="AG103" s="66">
        <f>SUM(AF103*$E103*$F103*$H103*$K103*$AG$9)</f>
        <v>0</v>
      </c>
      <c r="AH103" s="66"/>
      <c r="AI103" s="66">
        <f>SUM(AH103*$E103*$F103*$H103*$J103*$AI$9)</f>
        <v>0</v>
      </c>
      <c r="AJ103" s="88"/>
      <c r="AK103" s="66">
        <f>SUM(AJ103*$E103*$F103*$H103*$J103*$AK$9)</f>
        <v>0</v>
      </c>
      <c r="AL103" s="88"/>
      <c r="AM103" s="87"/>
      <c r="AN103" s="88"/>
      <c r="AO103" s="66">
        <f>SUM(AN103*$E103*$F103*$H103*$J103*$AO$9)</f>
        <v>0</v>
      </c>
      <c r="AP103" s="95"/>
      <c r="AQ103" s="66">
        <f>SUM(AP103*$E103*$F103*$H103*$J103*$AQ$9)</f>
        <v>0</v>
      </c>
      <c r="AR103" s="66"/>
      <c r="AS103" s="66">
        <f>SUM(AR103*$E103*$F103*$H103*$J103*$AS$9)</f>
        <v>0</v>
      </c>
      <c r="AT103" s="88"/>
      <c r="AU103" s="66">
        <f>SUM(AT103*$E103*$F103*$H103*$J103*$AU$9)</f>
        <v>0</v>
      </c>
      <c r="AV103" s="88"/>
      <c r="AW103" s="66">
        <f>SUM(AV103*$E103*$F103*$H103*$J103*$AW$9)</f>
        <v>0</v>
      </c>
      <c r="AX103" s="95"/>
      <c r="AY103" s="66">
        <f>SUM(AX103*$E103*$F103*$H103*$J103*$AY$9)</f>
        <v>0</v>
      </c>
      <c r="AZ103" s="88"/>
      <c r="BA103" s="66">
        <f>SUM(AZ103*$E103*$F103*$H103*$J103*$BA$9)</f>
        <v>0</v>
      </c>
      <c r="BB103" s="96"/>
      <c r="BC103" s="66">
        <f>SUM(BB103*$E103*$F103*$H103*$K103*$BC$9)</f>
        <v>0</v>
      </c>
      <c r="BD103" s="139"/>
      <c r="BE103" s="66">
        <f>SUM(BD103*$E103*$F103*$H103*$K103*$BE$9)</f>
        <v>0</v>
      </c>
      <c r="BF103" s="66"/>
      <c r="BG103" s="66">
        <f>SUM(BF103*$E103*$F103*$H103*$K103*$BG$9)</f>
        <v>0</v>
      </c>
      <c r="BH103" s="88"/>
      <c r="BI103" s="66">
        <f>SUM(BH103*$E103*$F103*$H103*$K103*$BI$9)</f>
        <v>0</v>
      </c>
      <c r="BJ103" s="88"/>
      <c r="BK103" s="66">
        <f>SUM(BJ103*$E103*$F103*$H103*$K103*$BK$9)</f>
        <v>0</v>
      </c>
      <c r="BL103" s="90"/>
      <c r="BM103" s="66"/>
      <c r="BN103" s="88"/>
      <c r="BO103" s="66">
        <f>SUM(BN103*$E103*$F103*$H103*$K103*$BO$9)</f>
        <v>0</v>
      </c>
      <c r="BP103" s="88"/>
      <c r="BQ103" s="66">
        <f>SUM(BP103*$E103*$F103*$H103*$K103*$BQ$9)</f>
        <v>0</v>
      </c>
      <c r="BR103" s="66"/>
      <c r="BS103" s="66">
        <f>SUM(BR103*$E103*$F103*$H103*$K103*$BS$9)</f>
        <v>0</v>
      </c>
      <c r="BT103" s="88"/>
      <c r="BU103" s="66">
        <f>SUM(BT103*$E103*$F103*$H103*$K103*$BU$9)</f>
        <v>0</v>
      </c>
      <c r="BV103" s="88"/>
      <c r="BW103" s="66">
        <f>SUM(BV103*$E103*$F103*$H103*$K103*$BW$9)</f>
        <v>0</v>
      </c>
      <c r="BX103" s="88"/>
      <c r="BY103" s="66">
        <f>(BX103*$E103*$F103*$H103*$K103*BY$9)</f>
        <v>0</v>
      </c>
      <c r="BZ103" s="66"/>
      <c r="CA103" s="66">
        <f t="shared" si="339"/>
        <v>0</v>
      </c>
      <c r="CB103" s="88"/>
      <c r="CC103" s="66">
        <f t="shared" si="340"/>
        <v>0</v>
      </c>
      <c r="CD103" s="88"/>
      <c r="CE103" s="66">
        <f t="shared" si="341"/>
        <v>0</v>
      </c>
      <c r="CF103" s="66"/>
      <c r="CG103" s="66">
        <f t="shared" si="342"/>
        <v>0</v>
      </c>
      <c r="CH103" s="87"/>
      <c r="CI103" s="66">
        <f t="shared" si="343"/>
        <v>0</v>
      </c>
      <c r="CJ103" s="140"/>
      <c r="CK103" s="140"/>
      <c r="CL103" s="93">
        <f t="shared" si="271"/>
        <v>4</v>
      </c>
      <c r="CM103" s="93">
        <f t="shared" si="271"/>
        <v>178616.59199999998</v>
      </c>
      <c r="CN103" s="66">
        <f>[3]ДС!EP104</f>
        <v>34</v>
      </c>
      <c r="CO103" s="67">
        <f>[3]ДС!EQ104</f>
        <v>1518241.0319999999</v>
      </c>
      <c r="CP103" s="94">
        <f t="shared" si="272"/>
        <v>38</v>
      </c>
      <c r="CQ103" s="94">
        <f t="shared" si="272"/>
        <v>1696857.6239999998</v>
      </c>
    </row>
    <row r="104" spans="1:95" s="3" customFormat="1" ht="45" customHeight="1" x14ac:dyDescent="0.25">
      <c r="A104" s="122"/>
      <c r="B104" s="122">
        <v>76</v>
      </c>
      <c r="C104" s="123" t="s">
        <v>251</v>
      </c>
      <c r="D104" s="152" t="s">
        <v>252</v>
      </c>
      <c r="E104" s="80">
        <v>17622</v>
      </c>
      <c r="F104" s="151">
        <v>2.96</v>
      </c>
      <c r="G104" s="171"/>
      <c r="H104" s="83">
        <v>1</v>
      </c>
      <c r="I104" s="84"/>
      <c r="J104" s="137">
        <v>1.4</v>
      </c>
      <c r="K104" s="137">
        <v>1.68</v>
      </c>
      <c r="L104" s="137">
        <v>2.23</v>
      </c>
      <c r="M104" s="138">
        <v>2.57</v>
      </c>
      <c r="N104" s="87">
        <v>3</v>
      </c>
      <c r="O104" s="66">
        <f t="shared" si="338"/>
        <v>219076.70399999997</v>
      </c>
      <c r="P104" s="88"/>
      <c r="Q104" s="66">
        <f>SUM(P104*$E104*$F104*$H104*$J104*$Q$9)</f>
        <v>0</v>
      </c>
      <c r="R104" s="66">
        <v>0</v>
      </c>
      <c r="S104" s="66">
        <f>SUM(R104*$E104*$F104*$H104*$J104*$S$9)</f>
        <v>0</v>
      </c>
      <c r="T104" s="89"/>
      <c r="U104" s="66">
        <f>SUM(T104*$E104*$F104*$H104*$J104*$U$9)</f>
        <v>0</v>
      </c>
      <c r="V104" s="88"/>
      <c r="W104" s="66">
        <f>SUM(V104*$E104*$F104*$H104*$J104*$W$9)</f>
        <v>0</v>
      </c>
      <c r="X104" s="88"/>
      <c r="Y104" s="87"/>
      <c r="Z104" s="88"/>
      <c r="AA104" s="66">
        <f>SUM(Z104*$E104*$F104*$H104*$J104*$AA$9)</f>
        <v>0</v>
      </c>
      <c r="AB104" s="66"/>
      <c r="AC104" s="66">
        <f>SUM(AB104*$E104*$F104*$H104*$J104*$AC$9)</f>
        <v>0</v>
      </c>
      <c r="AD104" s="166"/>
      <c r="AE104" s="66">
        <f>SUM(AD104*$E104*$F104*$H104*$K104*$AE$9)</f>
        <v>0</v>
      </c>
      <c r="AF104" s="66"/>
      <c r="AG104" s="66">
        <f>SUM(AF104*$E104*$F104*$H104*$K104*$AG$9)</f>
        <v>0</v>
      </c>
      <c r="AH104" s="66"/>
      <c r="AI104" s="66">
        <f>SUM(AH104*$E104*$F104*$H104*$J104*$AI$9)</f>
        <v>0</v>
      </c>
      <c r="AJ104" s="88"/>
      <c r="AK104" s="66">
        <f>SUM(AJ104*$E104*$F104*$H104*$J104*$AK$9)</f>
        <v>0</v>
      </c>
      <c r="AL104" s="88"/>
      <c r="AM104" s="87"/>
      <c r="AN104" s="88"/>
      <c r="AO104" s="66">
        <f>SUM(AN104*$E104*$F104*$H104*$J104*$AO$9)</f>
        <v>0</v>
      </c>
      <c r="AP104" s="95"/>
      <c r="AQ104" s="66">
        <f>SUM(AP104*$E104*$F104*$H104*$J104*$AQ$9)</f>
        <v>0</v>
      </c>
      <c r="AR104" s="66"/>
      <c r="AS104" s="66">
        <f>SUM(AR104*$E104*$F104*$H104*$J104*$AS$9)</f>
        <v>0</v>
      </c>
      <c r="AT104" s="88"/>
      <c r="AU104" s="66">
        <f>SUM(AT104*$E104*$F104*$H104*$J104*$AU$9)</f>
        <v>0</v>
      </c>
      <c r="AV104" s="88"/>
      <c r="AW104" s="66">
        <f>SUM(AV104*$E104*$F104*$H104*$J104*$AW$9)</f>
        <v>0</v>
      </c>
      <c r="AX104" s="95"/>
      <c r="AY104" s="66">
        <f>SUM(AX104*$E104*$F104*$H104*$J104*$AY$9)</f>
        <v>0</v>
      </c>
      <c r="AZ104" s="88"/>
      <c r="BA104" s="66">
        <f>SUM(AZ104*$E104*$F104*$H104*$J104*$BA$9)</f>
        <v>0</v>
      </c>
      <c r="BB104" s="96"/>
      <c r="BC104" s="66">
        <f>SUM(BB104*$E104*$F104*$H104*$K104*$BC$9)</f>
        <v>0</v>
      </c>
      <c r="BD104" s="139"/>
      <c r="BE104" s="66">
        <f>SUM(BD104*$E104*$F104*$H104*$K104*$BE$9)</f>
        <v>0</v>
      </c>
      <c r="BF104" s="66"/>
      <c r="BG104" s="66">
        <f>SUM(BF104*$E104*$F104*$H104*$K104*$BG$9)</f>
        <v>0</v>
      </c>
      <c r="BH104" s="88"/>
      <c r="BI104" s="66">
        <f>SUM(BH104*$E104*$F104*$H104*$K104*$BI$9)</f>
        <v>0</v>
      </c>
      <c r="BJ104" s="88"/>
      <c r="BK104" s="66">
        <f>SUM(BJ104*$E104*$F104*$H104*$K104*$BK$9)</f>
        <v>0</v>
      </c>
      <c r="BL104" s="90"/>
      <c r="BM104" s="66"/>
      <c r="BN104" s="88"/>
      <c r="BO104" s="66">
        <f>SUM(BN104*$E104*$F104*$H104*$K104*$BO$9)</f>
        <v>0</v>
      </c>
      <c r="BP104" s="88"/>
      <c r="BQ104" s="66">
        <f>SUM(BP104*$E104*$F104*$H104*$K104*$BQ$9)</f>
        <v>0</v>
      </c>
      <c r="BR104" s="66"/>
      <c r="BS104" s="66">
        <f>SUM(BR104*$E104*$F104*$H104*$K104*$BS$9)</f>
        <v>0</v>
      </c>
      <c r="BT104" s="88"/>
      <c r="BU104" s="66">
        <f>SUM(BT104*$E104*$F104*$H104*$K104*$BU$9)</f>
        <v>0</v>
      </c>
      <c r="BV104" s="88"/>
      <c r="BW104" s="66">
        <f>SUM(BV104*$E104*$F104*$H104*$K104*$BW$9)</f>
        <v>0</v>
      </c>
      <c r="BX104" s="88"/>
      <c r="BY104" s="66">
        <f>(BX104*$E104*$F104*$H104*$K104*BY$9)</f>
        <v>0</v>
      </c>
      <c r="BZ104" s="66"/>
      <c r="CA104" s="66">
        <f t="shared" si="339"/>
        <v>0</v>
      </c>
      <c r="CB104" s="88"/>
      <c r="CC104" s="66">
        <f t="shared" si="340"/>
        <v>0</v>
      </c>
      <c r="CD104" s="88"/>
      <c r="CE104" s="66">
        <f t="shared" si="341"/>
        <v>0</v>
      </c>
      <c r="CF104" s="66"/>
      <c r="CG104" s="66">
        <f t="shared" si="342"/>
        <v>0</v>
      </c>
      <c r="CH104" s="87"/>
      <c r="CI104" s="66">
        <f t="shared" si="343"/>
        <v>0</v>
      </c>
      <c r="CJ104" s="140"/>
      <c r="CK104" s="140"/>
      <c r="CL104" s="93">
        <f t="shared" si="271"/>
        <v>3</v>
      </c>
      <c r="CM104" s="93">
        <f t="shared" si="271"/>
        <v>219076.70399999997</v>
      </c>
      <c r="CN104" s="66">
        <f>[3]ДС!EP105</f>
        <v>38</v>
      </c>
      <c r="CO104" s="67">
        <f>[3]ДС!EQ105</f>
        <v>2774971.5839999998</v>
      </c>
      <c r="CP104" s="94">
        <f t="shared" si="272"/>
        <v>41</v>
      </c>
      <c r="CQ104" s="94">
        <f t="shared" si="272"/>
        <v>2994048.2879999997</v>
      </c>
    </row>
    <row r="105" spans="1:95" s="3" customFormat="1" ht="30" customHeight="1" x14ac:dyDescent="0.25">
      <c r="A105" s="122"/>
      <c r="B105" s="122">
        <v>77</v>
      </c>
      <c r="C105" s="123" t="s">
        <v>253</v>
      </c>
      <c r="D105" s="79" t="s">
        <v>254</v>
      </c>
      <c r="E105" s="80">
        <v>17622</v>
      </c>
      <c r="F105" s="151">
        <v>0.38</v>
      </c>
      <c r="G105" s="234">
        <v>0.56530000000000002</v>
      </c>
      <c r="H105" s="83">
        <v>1</v>
      </c>
      <c r="I105" s="84"/>
      <c r="J105" s="137">
        <v>1.4</v>
      </c>
      <c r="K105" s="137">
        <v>1.68</v>
      </c>
      <c r="L105" s="137">
        <v>2.23</v>
      </c>
      <c r="M105" s="138">
        <v>2.57</v>
      </c>
      <c r="N105" s="87">
        <v>3</v>
      </c>
      <c r="O105" s="105">
        <f t="shared" ref="O105:O116" si="344">(N105*$E105*$F105*((1-$G105)+$G105*$J105*$H105))</f>
        <v>24631.622769599999</v>
      </c>
      <c r="P105" s="88"/>
      <c r="Q105" s="105">
        <f t="shared" ref="Q105:Q116" si="345">(P105*$E105*$F105*((1-$G105)+$G105*$J105*$H105))</f>
        <v>0</v>
      </c>
      <c r="R105" s="66">
        <v>0</v>
      </c>
      <c r="S105" s="105">
        <f t="shared" ref="S105:S116" si="346">(R105*$E105*$F105*((1-$G105)+$G105*$J105*$H105))</f>
        <v>0</v>
      </c>
      <c r="T105" s="89"/>
      <c r="U105" s="105">
        <f t="shared" ref="U105:U116" si="347">(T105*$E105*$F105*((1-$G105)+$G105*$J105*$H105))</f>
        <v>0</v>
      </c>
      <c r="V105" s="88"/>
      <c r="W105" s="105">
        <f t="shared" ref="W105:W116" si="348">(V105*$E105*$F105*((1-$G105)+$G105*$J105*$H105))</f>
        <v>0</v>
      </c>
      <c r="X105" s="88"/>
      <c r="Y105" s="105">
        <f t="shared" ref="Y105:Y116" si="349">(X105*$E105*$F105*((1-$G105)+$G105*$J105*$H105))</f>
        <v>0</v>
      </c>
      <c r="Z105" s="88"/>
      <c r="AA105" s="105"/>
      <c r="AB105" s="66"/>
      <c r="AC105" s="105">
        <f t="shared" ref="AC105:AC116" si="350">(AB105*$E105*$F105*((1-$G105)+$G105*$J105*$H105))</f>
        <v>0</v>
      </c>
      <c r="AD105" s="166"/>
      <c r="AE105" s="105">
        <f t="shared" ref="AE105:AE116" si="351">(AD105*$E105*$F105*((1-$G105)+$G105*$K105*$H105))</f>
        <v>0</v>
      </c>
      <c r="AF105" s="66"/>
      <c r="AG105" s="105">
        <f t="shared" ref="AG105:AG116" si="352">(AF105*$E105*$F105*((1-$G105)+$G105*$K105*$H105))</f>
        <v>0</v>
      </c>
      <c r="AH105" s="66"/>
      <c r="AI105" s="105">
        <f t="shared" ref="AI105:AI116" si="353">(AH105*$E105*$F105*((1-$G105)+$G105*$J105*$H105))</f>
        <v>0</v>
      </c>
      <c r="AJ105" s="88"/>
      <c r="AK105" s="105">
        <f t="shared" ref="AK105:AK116" si="354">(AJ105*$E105*$F105*((1-$G105)+$G105*$J105*$H105))</f>
        <v>0</v>
      </c>
      <c r="AL105" s="88"/>
      <c r="AM105" s="105"/>
      <c r="AN105" s="88"/>
      <c r="AO105" s="105">
        <f t="shared" ref="AO105:AO116" si="355">(AN105*$E105*$F105*((1-$G105)+$G105*$J105*$H105))</f>
        <v>0</v>
      </c>
      <c r="AP105" s="95"/>
      <c r="AQ105" s="105">
        <f t="shared" ref="AQ105:AQ116" si="356">(AP105*$E105*$F105*((1-$G105)+$G105*$J105*$H105))</f>
        <v>0</v>
      </c>
      <c r="AR105" s="66"/>
      <c r="AS105" s="105">
        <f t="shared" ref="AS105:AS116" si="357">(AR105*$E105*$F105*((1-$G105)+$G105*$J105*$H105))</f>
        <v>0</v>
      </c>
      <c r="AT105" s="88"/>
      <c r="AU105" s="105">
        <f t="shared" ref="AU105:AU116" si="358">(AT105*$E105*$F105*((1-$G105)+$G105*$J105*$H105))</f>
        <v>0</v>
      </c>
      <c r="AV105" s="88"/>
      <c r="AW105" s="105">
        <f t="shared" ref="AW105:AW116" si="359">(AV105*$E105*$F105*((1-$G105)+$G105*$J105*$H105))</f>
        <v>0</v>
      </c>
      <c r="AX105" s="95"/>
      <c r="AY105" s="105"/>
      <c r="AZ105" s="88"/>
      <c r="BA105" s="105">
        <f t="shared" ref="BA105:BA116" si="360">(AZ105*$E105*$F105*((1-$G105)+$G105*$J105*$H105))</f>
        <v>0</v>
      </c>
      <c r="BB105" s="96"/>
      <c r="BC105" s="105">
        <f t="shared" ref="BC105:BC116" si="361">(BB105*$E105*$F105*((1-$G105)+$G105*$K105*$H105))</f>
        <v>0</v>
      </c>
      <c r="BD105" s="145"/>
      <c r="BE105" s="105">
        <f t="shared" ref="BE105:BE116" si="362">(BD105*$E105*$F105*((1-$G105)+$G105*$K105*$H105))</f>
        <v>0</v>
      </c>
      <c r="BF105" s="66"/>
      <c r="BG105" s="105">
        <f t="shared" ref="BG105:BG116" si="363">(BF105*$E105*$F105*((1-$G105)+$G105*$K105*$H105))</f>
        <v>0</v>
      </c>
      <c r="BH105" s="88"/>
      <c r="BI105" s="105">
        <f t="shared" ref="BI105:BI116" si="364">(BH105*$E105*$F105*((1-$G105)+$G105*$K105*$H105))</f>
        <v>0</v>
      </c>
      <c r="BJ105" s="88"/>
      <c r="BK105" s="105">
        <f t="shared" ref="BK105:BK116" si="365">(BJ105*$E105*$F105*((1-$G105)+$G105*$K105*$H105))</f>
        <v>0</v>
      </c>
      <c r="BL105" s="90"/>
      <c r="BM105" s="105"/>
      <c r="BN105" s="88"/>
      <c r="BO105" s="105">
        <f t="shared" ref="BO105:BO116" si="366">(BN105*$E105*$F105*((1-$G105)+$G105*$K105*$H105))</f>
        <v>0</v>
      </c>
      <c r="BP105" s="88"/>
      <c r="BQ105" s="105"/>
      <c r="BR105" s="66"/>
      <c r="BS105" s="105">
        <f t="shared" ref="BS105:BS116" si="367">(BR105*$E105*$F105*((1-$G105)+$G105*$K105*$H105))</f>
        <v>0</v>
      </c>
      <c r="BT105" s="88"/>
      <c r="BU105" s="105">
        <f t="shared" ref="BU105:BU116" si="368">(BT105*$E105*$F105*((1-$G105)+$G105*$K105*$H105))</f>
        <v>0</v>
      </c>
      <c r="BV105" s="88"/>
      <c r="BW105" s="105">
        <f t="shared" ref="BW105:BW116" si="369">(BV105*$E105*$F105*((1-$G105)+$G105*$K105*$H105))</f>
        <v>0</v>
      </c>
      <c r="BX105" s="88"/>
      <c r="BY105" s="105">
        <f t="shared" ref="BY105:BY116" si="370">(BX105*$E105*$F105*((1-$G105)+$G105*$K105*$H105))</f>
        <v>0</v>
      </c>
      <c r="BZ105" s="66"/>
      <c r="CA105" s="105">
        <f t="shared" ref="CA105:CA116" si="371">(BZ105*$E105*$F105*((1-$G105)+$G105*$K105*$H105))</f>
        <v>0</v>
      </c>
      <c r="CB105" s="88"/>
      <c r="CC105" s="105">
        <f t="shared" ref="CC105:CC116" si="372">(CB105*$E105*$F105*((1-$G105)+$G105*$L105*$H105))</f>
        <v>0</v>
      </c>
      <c r="CD105" s="88"/>
      <c r="CE105" s="105">
        <f t="shared" ref="CE105:CE116" si="373">(CD105*$E105*$F105*((1-$G105)+$G105*$M105*$H105))</f>
        <v>0</v>
      </c>
      <c r="CF105" s="66"/>
      <c r="CG105" s="87"/>
      <c r="CH105" s="87"/>
      <c r="CI105" s="87"/>
      <c r="CJ105" s="140"/>
      <c r="CK105" s="140"/>
      <c r="CL105" s="93">
        <f t="shared" si="271"/>
        <v>3</v>
      </c>
      <c r="CM105" s="93">
        <f t="shared" si="271"/>
        <v>24631.622769599999</v>
      </c>
      <c r="CN105" s="66">
        <f>[3]ДС!EP106</f>
        <v>14</v>
      </c>
      <c r="CO105" s="67">
        <f>[3]ДС!EQ106</f>
        <v>114947.5729248</v>
      </c>
      <c r="CP105" s="94">
        <f t="shared" si="272"/>
        <v>17</v>
      </c>
      <c r="CQ105" s="94">
        <f t="shared" si="272"/>
        <v>139579.1956944</v>
      </c>
    </row>
    <row r="106" spans="1:95" s="3" customFormat="1" ht="30" customHeight="1" x14ac:dyDescent="0.25">
      <c r="A106" s="122"/>
      <c r="B106" s="122">
        <v>78</v>
      </c>
      <c r="C106" s="123" t="s">
        <v>255</v>
      </c>
      <c r="D106" s="79" t="s">
        <v>256</v>
      </c>
      <c r="E106" s="80">
        <v>17622</v>
      </c>
      <c r="F106" s="172">
        <v>1.45</v>
      </c>
      <c r="G106" s="234">
        <v>0.56530000000000002</v>
      </c>
      <c r="H106" s="83">
        <v>1</v>
      </c>
      <c r="I106" s="84"/>
      <c r="J106" s="137">
        <v>1.4</v>
      </c>
      <c r="K106" s="137">
        <v>1.68</v>
      </c>
      <c r="L106" s="137">
        <v>2.23</v>
      </c>
      <c r="M106" s="138">
        <v>2.57</v>
      </c>
      <c r="N106" s="87">
        <v>54</v>
      </c>
      <c r="O106" s="105">
        <f t="shared" si="344"/>
        <v>1691803.5639119996</v>
      </c>
      <c r="P106" s="88"/>
      <c r="Q106" s="105">
        <f t="shared" si="345"/>
        <v>0</v>
      </c>
      <c r="R106" s="66">
        <v>0</v>
      </c>
      <c r="S106" s="105">
        <f t="shared" si="346"/>
        <v>0</v>
      </c>
      <c r="T106" s="89"/>
      <c r="U106" s="105">
        <f t="shared" si="347"/>
        <v>0</v>
      </c>
      <c r="V106" s="88"/>
      <c r="W106" s="105">
        <f t="shared" si="348"/>
        <v>0</v>
      </c>
      <c r="X106" s="88"/>
      <c r="Y106" s="105">
        <f t="shared" si="349"/>
        <v>0</v>
      </c>
      <c r="Z106" s="88"/>
      <c r="AA106" s="105"/>
      <c r="AB106" s="66"/>
      <c r="AC106" s="105">
        <f t="shared" si="350"/>
        <v>0</v>
      </c>
      <c r="AD106" s="166"/>
      <c r="AE106" s="105">
        <f t="shared" si="351"/>
        <v>0</v>
      </c>
      <c r="AF106" s="66"/>
      <c r="AG106" s="105">
        <f t="shared" si="352"/>
        <v>0</v>
      </c>
      <c r="AH106" s="66"/>
      <c r="AI106" s="105">
        <f t="shared" si="353"/>
        <v>0</v>
      </c>
      <c r="AJ106" s="88"/>
      <c r="AK106" s="105">
        <f t="shared" si="354"/>
        <v>0</v>
      </c>
      <c r="AL106" s="88"/>
      <c r="AM106" s="105"/>
      <c r="AN106" s="88"/>
      <c r="AO106" s="105">
        <f t="shared" si="355"/>
        <v>0</v>
      </c>
      <c r="AP106" s="95"/>
      <c r="AQ106" s="105">
        <f t="shared" si="356"/>
        <v>0</v>
      </c>
      <c r="AR106" s="66"/>
      <c r="AS106" s="105">
        <f t="shared" si="357"/>
        <v>0</v>
      </c>
      <c r="AT106" s="88"/>
      <c r="AU106" s="105">
        <f t="shared" si="358"/>
        <v>0</v>
      </c>
      <c r="AV106" s="88"/>
      <c r="AW106" s="105">
        <f t="shared" si="359"/>
        <v>0</v>
      </c>
      <c r="AX106" s="95"/>
      <c r="AY106" s="105"/>
      <c r="AZ106" s="88"/>
      <c r="BA106" s="105">
        <f t="shared" si="360"/>
        <v>0</v>
      </c>
      <c r="BB106" s="96"/>
      <c r="BC106" s="105">
        <f t="shared" si="361"/>
        <v>0</v>
      </c>
      <c r="BD106" s="145"/>
      <c r="BE106" s="105">
        <f t="shared" si="362"/>
        <v>0</v>
      </c>
      <c r="BF106" s="66"/>
      <c r="BG106" s="105">
        <f t="shared" si="363"/>
        <v>0</v>
      </c>
      <c r="BH106" s="88"/>
      <c r="BI106" s="105">
        <f t="shared" si="364"/>
        <v>0</v>
      </c>
      <c r="BJ106" s="88"/>
      <c r="BK106" s="105">
        <f t="shared" si="365"/>
        <v>0</v>
      </c>
      <c r="BL106" s="90"/>
      <c r="BM106" s="105"/>
      <c r="BN106" s="88"/>
      <c r="BO106" s="105">
        <f t="shared" si="366"/>
        <v>0</v>
      </c>
      <c r="BP106" s="88"/>
      <c r="BQ106" s="105"/>
      <c r="BR106" s="66"/>
      <c r="BS106" s="105">
        <f t="shared" si="367"/>
        <v>0</v>
      </c>
      <c r="BT106" s="88"/>
      <c r="BU106" s="105">
        <f t="shared" si="368"/>
        <v>0</v>
      </c>
      <c r="BV106" s="88"/>
      <c r="BW106" s="105">
        <f t="shared" si="369"/>
        <v>0</v>
      </c>
      <c r="BX106" s="88"/>
      <c r="BY106" s="105">
        <f t="shared" si="370"/>
        <v>0</v>
      </c>
      <c r="BZ106" s="66"/>
      <c r="CA106" s="105">
        <f t="shared" si="371"/>
        <v>0</v>
      </c>
      <c r="CB106" s="88"/>
      <c r="CC106" s="105">
        <f t="shared" si="372"/>
        <v>0</v>
      </c>
      <c r="CD106" s="88"/>
      <c r="CE106" s="105">
        <f t="shared" si="373"/>
        <v>0</v>
      </c>
      <c r="CF106" s="66"/>
      <c r="CG106" s="87"/>
      <c r="CH106" s="87"/>
      <c r="CI106" s="87"/>
      <c r="CJ106" s="140"/>
      <c r="CK106" s="140"/>
      <c r="CL106" s="93">
        <f t="shared" si="271"/>
        <v>54</v>
      </c>
      <c r="CM106" s="93">
        <f t="shared" si="271"/>
        <v>1691803.5639119996</v>
      </c>
      <c r="CN106" s="66">
        <f>[3]ДС!EP107</f>
        <v>182</v>
      </c>
      <c r="CO106" s="67">
        <f>[3]ДС!EQ107</f>
        <v>5702004.6042959988</v>
      </c>
      <c r="CP106" s="94">
        <f t="shared" si="272"/>
        <v>236</v>
      </c>
      <c r="CQ106" s="94">
        <f t="shared" si="272"/>
        <v>7393808.1682079984</v>
      </c>
    </row>
    <row r="107" spans="1:95" s="3" customFormat="1" ht="30" customHeight="1" x14ac:dyDescent="0.25">
      <c r="A107" s="122"/>
      <c r="B107" s="122">
        <v>79</v>
      </c>
      <c r="C107" s="123" t="s">
        <v>257</v>
      </c>
      <c r="D107" s="79" t="s">
        <v>258</v>
      </c>
      <c r="E107" s="80">
        <v>17622</v>
      </c>
      <c r="F107" s="172">
        <v>3.04</v>
      </c>
      <c r="G107" s="234">
        <v>0.56530000000000002</v>
      </c>
      <c r="H107" s="83">
        <v>1</v>
      </c>
      <c r="I107" s="84"/>
      <c r="J107" s="137">
        <v>1.4</v>
      </c>
      <c r="K107" s="137">
        <v>1.68</v>
      </c>
      <c r="L107" s="137">
        <v>2.23</v>
      </c>
      <c r="M107" s="138">
        <v>2.57</v>
      </c>
      <c r="N107" s="87">
        <v>12</v>
      </c>
      <c r="O107" s="105">
        <f t="shared" si="344"/>
        <v>788211.92862719996</v>
      </c>
      <c r="P107" s="88"/>
      <c r="Q107" s="105">
        <f t="shared" si="345"/>
        <v>0</v>
      </c>
      <c r="R107" s="66">
        <v>0</v>
      </c>
      <c r="S107" s="105">
        <f t="shared" si="346"/>
        <v>0</v>
      </c>
      <c r="T107" s="89"/>
      <c r="U107" s="105">
        <f t="shared" si="347"/>
        <v>0</v>
      </c>
      <c r="V107" s="88"/>
      <c r="W107" s="105">
        <f t="shared" si="348"/>
        <v>0</v>
      </c>
      <c r="X107" s="88"/>
      <c r="Y107" s="105">
        <f t="shared" si="349"/>
        <v>0</v>
      </c>
      <c r="Z107" s="88"/>
      <c r="AA107" s="105"/>
      <c r="AB107" s="66"/>
      <c r="AC107" s="105">
        <f t="shared" si="350"/>
        <v>0</v>
      </c>
      <c r="AD107" s="166"/>
      <c r="AE107" s="105">
        <f t="shared" si="351"/>
        <v>0</v>
      </c>
      <c r="AF107" s="66"/>
      <c r="AG107" s="105">
        <f t="shared" si="352"/>
        <v>0</v>
      </c>
      <c r="AH107" s="66"/>
      <c r="AI107" s="105">
        <f t="shared" si="353"/>
        <v>0</v>
      </c>
      <c r="AJ107" s="88"/>
      <c r="AK107" s="105">
        <f t="shared" si="354"/>
        <v>0</v>
      </c>
      <c r="AL107" s="88"/>
      <c r="AM107" s="105"/>
      <c r="AN107" s="88"/>
      <c r="AO107" s="105">
        <f t="shared" si="355"/>
        <v>0</v>
      </c>
      <c r="AP107" s="95"/>
      <c r="AQ107" s="105">
        <f t="shared" si="356"/>
        <v>0</v>
      </c>
      <c r="AR107" s="66"/>
      <c r="AS107" s="105">
        <f t="shared" si="357"/>
        <v>0</v>
      </c>
      <c r="AT107" s="88"/>
      <c r="AU107" s="105">
        <f t="shared" si="358"/>
        <v>0</v>
      </c>
      <c r="AV107" s="88"/>
      <c r="AW107" s="105">
        <f t="shared" si="359"/>
        <v>0</v>
      </c>
      <c r="AX107" s="95"/>
      <c r="AY107" s="105"/>
      <c r="AZ107" s="88"/>
      <c r="BA107" s="105">
        <f t="shared" si="360"/>
        <v>0</v>
      </c>
      <c r="BB107" s="96"/>
      <c r="BC107" s="105">
        <f t="shared" si="361"/>
        <v>0</v>
      </c>
      <c r="BD107" s="145"/>
      <c r="BE107" s="105">
        <f t="shared" si="362"/>
        <v>0</v>
      </c>
      <c r="BF107" s="66"/>
      <c r="BG107" s="105">
        <f t="shared" si="363"/>
        <v>0</v>
      </c>
      <c r="BH107" s="88"/>
      <c r="BI107" s="105">
        <f t="shared" si="364"/>
        <v>0</v>
      </c>
      <c r="BJ107" s="88"/>
      <c r="BK107" s="105">
        <f t="shared" si="365"/>
        <v>0</v>
      </c>
      <c r="BL107" s="90"/>
      <c r="BM107" s="105"/>
      <c r="BN107" s="88"/>
      <c r="BO107" s="105">
        <f t="shared" si="366"/>
        <v>0</v>
      </c>
      <c r="BP107" s="88"/>
      <c r="BQ107" s="105"/>
      <c r="BR107" s="66"/>
      <c r="BS107" s="105">
        <f t="shared" si="367"/>
        <v>0</v>
      </c>
      <c r="BT107" s="88"/>
      <c r="BU107" s="105">
        <f t="shared" si="368"/>
        <v>0</v>
      </c>
      <c r="BV107" s="88"/>
      <c r="BW107" s="105">
        <f t="shared" si="369"/>
        <v>0</v>
      </c>
      <c r="BX107" s="88"/>
      <c r="BY107" s="105">
        <f t="shared" si="370"/>
        <v>0</v>
      </c>
      <c r="BZ107" s="66"/>
      <c r="CA107" s="105">
        <f t="shared" si="371"/>
        <v>0</v>
      </c>
      <c r="CB107" s="88"/>
      <c r="CC107" s="105">
        <f t="shared" si="372"/>
        <v>0</v>
      </c>
      <c r="CD107" s="88"/>
      <c r="CE107" s="105">
        <f t="shared" si="373"/>
        <v>0</v>
      </c>
      <c r="CF107" s="66"/>
      <c r="CG107" s="87"/>
      <c r="CH107" s="87"/>
      <c r="CI107" s="87"/>
      <c r="CJ107" s="140"/>
      <c r="CK107" s="140"/>
      <c r="CL107" s="93">
        <f t="shared" si="271"/>
        <v>12</v>
      </c>
      <c r="CM107" s="93">
        <f t="shared" si="271"/>
        <v>788211.92862719996</v>
      </c>
      <c r="CN107" s="66">
        <f>[3]ДС!EP108</f>
        <v>23</v>
      </c>
      <c r="CO107" s="67">
        <f>[3]ДС!EQ108</f>
        <v>1510739.5298687997</v>
      </c>
      <c r="CP107" s="94">
        <f t="shared" si="272"/>
        <v>35</v>
      </c>
      <c r="CQ107" s="94">
        <f t="shared" si="272"/>
        <v>2298951.4584959997</v>
      </c>
    </row>
    <row r="108" spans="1:95" s="3" customFormat="1" ht="30" customHeight="1" x14ac:dyDescent="0.25">
      <c r="A108" s="122"/>
      <c r="B108" s="122">
        <v>80</v>
      </c>
      <c r="C108" s="123" t="s">
        <v>259</v>
      </c>
      <c r="D108" s="79" t="s">
        <v>260</v>
      </c>
      <c r="E108" s="80">
        <v>17622</v>
      </c>
      <c r="F108" s="151">
        <v>5.59</v>
      </c>
      <c r="G108" s="234">
        <v>0.56530000000000002</v>
      </c>
      <c r="H108" s="83">
        <v>1</v>
      </c>
      <c r="I108" s="84"/>
      <c r="J108" s="137">
        <v>1.4</v>
      </c>
      <c r="K108" s="137">
        <v>1.68</v>
      </c>
      <c r="L108" s="137">
        <v>2.23</v>
      </c>
      <c r="M108" s="138">
        <v>2.57</v>
      </c>
      <c r="N108" s="87">
        <v>5</v>
      </c>
      <c r="O108" s="105">
        <f t="shared" si="344"/>
        <v>603906.89158799988</v>
      </c>
      <c r="P108" s="88"/>
      <c r="Q108" s="105">
        <f t="shared" si="345"/>
        <v>0</v>
      </c>
      <c r="R108" s="66">
        <v>0</v>
      </c>
      <c r="S108" s="105">
        <f t="shared" si="346"/>
        <v>0</v>
      </c>
      <c r="T108" s="89"/>
      <c r="U108" s="105">
        <f t="shared" si="347"/>
        <v>0</v>
      </c>
      <c r="V108" s="88"/>
      <c r="W108" s="105">
        <f t="shared" si="348"/>
        <v>0</v>
      </c>
      <c r="X108" s="88"/>
      <c r="Y108" s="105">
        <f t="shared" si="349"/>
        <v>0</v>
      </c>
      <c r="Z108" s="88"/>
      <c r="AA108" s="105"/>
      <c r="AB108" s="66"/>
      <c r="AC108" s="105">
        <f t="shared" si="350"/>
        <v>0</v>
      </c>
      <c r="AD108" s="166"/>
      <c r="AE108" s="105">
        <f t="shared" si="351"/>
        <v>0</v>
      </c>
      <c r="AF108" s="66"/>
      <c r="AG108" s="105">
        <f t="shared" si="352"/>
        <v>0</v>
      </c>
      <c r="AH108" s="66"/>
      <c r="AI108" s="105">
        <f t="shared" si="353"/>
        <v>0</v>
      </c>
      <c r="AJ108" s="88"/>
      <c r="AK108" s="105">
        <f t="shared" si="354"/>
        <v>0</v>
      </c>
      <c r="AL108" s="88"/>
      <c r="AM108" s="105"/>
      <c r="AN108" s="88"/>
      <c r="AO108" s="105">
        <f t="shared" si="355"/>
        <v>0</v>
      </c>
      <c r="AP108" s="95"/>
      <c r="AQ108" s="105">
        <f t="shared" si="356"/>
        <v>0</v>
      </c>
      <c r="AR108" s="66"/>
      <c r="AS108" s="105">
        <f t="shared" si="357"/>
        <v>0</v>
      </c>
      <c r="AT108" s="88"/>
      <c r="AU108" s="105">
        <f t="shared" si="358"/>
        <v>0</v>
      </c>
      <c r="AV108" s="88"/>
      <c r="AW108" s="105">
        <f t="shared" si="359"/>
        <v>0</v>
      </c>
      <c r="AX108" s="95"/>
      <c r="AY108" s="105"/>
      <c r="AZ108" s="88"/>
      <c r="BA108" s="105">
        <f t="shared" si="360"/>
        <v>0</v>
      </c>
      <c r="BB108" s="96"/>
      <c r="BC108" s="105">
        <f t="shared" si="361"/>
        <v>0</v>
      </c>
      <c r="BD108" s="145"/>
      <c r="BE108" s="105">
        <f t="shared" si="362"/>
        <v>0</v>
      </c>
      <c r="BF108" s="66"/>
      <c r="BG108" s="105">
        <f t="shared" si="363"/>
        <v>0</v>
      </c>
      <c r="BH108" s="88"/>
      <c r="BI108" s="105">
        <f t="shared" si="364"/>
        <v>0</v>
      </c>
      <c r="BJ108" s="88"/>
      <c r="BK108" s="105">
        <f t="shared" si="365"/>
        <v>0</v>
      </c>
      <c r="BL108" s="90"/>
      <c r="BM108" s="105"/>
      <c r="BN108" s="88"/>
      <c r="BO108" s="105">
        <f t="shared" si="366"/>
        <v>0</v>
      </c>
      <c r="BP108" s="88"/>
      <c r="BQ108" s="105"/>
      <c r="BR108" s="66"/>
      <c r="BS108" s="105">
        <f t="shared" si="367"/>
        <v>0</v>
      </c>
      <c r="BT108" s="88"/>
      <c r="BU108" s="105">
        <f t="shared" si="368"/>
        <v>0</v>
      </c>
      <c r="BV108" s="88"/>
      <c r="BW108" s="105">
        <f t="shared" si="369"/>
        <v>0</v>
      </c>
      <c r="BX108" s="88"/>
      <c r="BY108" s="105">
        <f t="shared" si="370"/>
        <v>0</v>
      </c>
      <c r="BZ108" s="66"/>
      <c r="CA108" s="105">
        <f t="shared" si="371"/>
        <v>0</v>
      </c>
      <c r="CB108" s="88"/>
      <c r="CC108" s="105">
        <f t="shared" si="372"/>
        <v>0</v>
      </c>
      <c r="CD108" s="88"/>
      <c r="CE108" s="105">
        <f t="shared" si="373"/>
        <v>0</v>
      </c>
      <c r="CF108" s="66"/>
      <c r="CG108" s="87"/>
      <c r="CH108" s="87"/>
      <c r="CI108" s="87"/>
      <c r="CJ108" s="140"/>
      <c r="CK108" s="140"/>
      <c r="CL108" s="93">
        <f t="shared" si="271"/>
        <v>5</v>
      </c>
      <c r="CM108" s="93">
        <f t="shared" si="271"/>
        <v>603906.89158799988</v>
      </c>
      <c r="CN108" s="66">
        <f>[3]ДС!EP109</f>
        <v>0</v>
      </c>
      <c r="CO108" s="67">
        <f>[3]ДС!EQ109</f>
        <v>0</v>
      </c>
      <c r="CP108" s="94">
        <f t="shared" si="272"/>
        <v>5</v>
      </c>
      <c r="CQ108" s="94">
        <f t="shared" si="272"/>
        <v>603906.89158799988</v>
      </c>
    </row>
    <row r="109" spans="1:95" s="3" customFormat="1" ht="60" customHeight="1" x14ac:dyDescent="0.25">
      <c r="A109" s="122"/>
      <c r="B109" s="122">
        <v>81</v>
      </c>
      <c r="C109" s="123" t="s">
        <v>261</v>
      </c>
      <c r="D109" s="79" t="s">
        <v>262</v>
      </c>
      <c r="E109" s="80">
        <v>17622</v>
      </c>
      <c r="F109" s="151">
        <v>5.38</v>
      </c>
      <c r="G109" s="234">
        <v>3.8399999999999997E-2</v>
      </c>
      <c r="H109" s="83">
        <v>1</v>
      </c>
      <c r="I109" s="84"/>
      <c r="J109" s="137">
        <v>1.4</v>
      </c>
      <c r="K109" s="137">
        <v>1.68</v>
      </c>
      <c r="L109" s="137">
        <v>2.23</v>
      </c>
      <c r="M109" s="138">
        <v>2.57</v>
      </c>
      <c r="N109" s="87">
        <v>1</v>
      </c>
      <c r="O109" s="105">
        <f t="shared" si="344"/>
        <v>96262.585689600004</v>
      </c>
      <c r="P109" s="88"/>
      <c r="Q109" s="105">
        <f t="shared" si="345"/>
        <v>0</v>
      </c>
      <c r="R109" s="66">
        <v>0</v>
      </c>
      <c r="S109" s="105">
        <f t="shared" si="346"/>
        <v>0</v>
      </c>
      <c r="T109" s="89"/>
      <c r="U109" s="105">
        <f t="shared" si="347"/>
        <v>0</v>
      </c>
      <c r="V109" s="88"/>
      <c r="W109" s="105">
        <f t="shared" si="348"/>
        <v>0</v>
      </c>
      <c r="X109" s="88"/>
      <c r="Y109" s="105">
        <f t="shared" si="349"/>
        <v>0</v>
      </c>
      <c r="Z109" s="88"/>
      <c r="AA109" s="105"/>
      <c r="AB109" s="66"/>
      <c r="AC109" s="105">
        <f t="shared" si="350"/>
        <v>0</v>
      </c>
      <c r="AD109" s="166"/>
      <c r="AE109" s="105">
        <f t="shared" si="351"/>
        <v>0</v>
      </c>
      <c r="AF109" s="66"/>
      <c r="AG109" s="105">
        <f t="shared" si="352"/>
        <v>0</v>
      </c>
      <c r="AH109" s="66"/>
      <c r="AI109" s="105">
        <f t="shared" si="353"/>
        <v>0</v>
      </c>
      <c r="AJ109" s="88"/>
      <c r="AK109" s="105">
        <f t="shared" si="354"/>
        <v>0</v>
      </c>
      <c r="AL109" s="88"/>
      <c r="AM109" s="105"/>
      <c r="AN109" s="88"/>
      <c r="AO109" s="105">
        <f t="shared" si="355"/>
        <v>0</v>
      </c>
      <c r="AP109" s="95"/>
      <c r="AQ109" s="105">
        <f t="shared" si="356"/>
        <v>0</v>
      </c>
      <c r="AR109" s="66"/>
      <c r="AS109" s="105">
        <f t="shared" si="357"/>
        <v>0</v>
      </c>
      <c r="AT109" s="88"/>
      <c r="AU109" s="105">
        <f t="shared" si="358"/>
        <v>0</v>
      </c>
      <c r="AV109" s="88"/>
      <c r="AW109" s="105">
        <f t="shared" si="359"/>
        <v>0</v>
      </c>
      <c r="AX109" s="95"/>
      <c r="AY109" s="105"/>
      <c r="AZ109" s="88"/>
      <c r="BA109" s="105">
        <f t="shared" si="360"/>
        <v>0</v>
      </c>
      <c r="BB109" s="96"/>
      <c r="BC109" s="105">
        <f t="shared" si="361"/>
        <v>0</v>
      </c>
      <c r="BD109" s="145"/>
      <c r="BE109" s="105">
        <f t="shared" si="362"/>
        <v>0</v>
      </c>
      <c r="BF109" s="66"/>
      <c r="BG109" s="105">
        <f t="shared" si="363"/>
        <v>0</v>
      </c>
      <c r="BH109" s="88"/>
      <c r="BI109" s="105">
        <f t="shared" si="364"/>
        <v>0</v>
      </c>
      <c r="BJ109" s="88"/>
      <c r="BK109" s="105">
        <f t="shared" si="365"/>
        <v>0</v>
      </c>
      <c r="BL109" s="90"/>
      <c r="BM109" s="105"/>
      <c r="BN109" s="88"/>
      <c r="BO109" s="105">
        <f t="shared" si="366"/>
        <v>0</v>
      </c>
      <c r="BP109" s="88"/>
      <c r="BQ109" s="105"/>
      <c r="BR109" s="66"/>
      <c r="BS109" s="105">
        <f t="shared" si="367"/>
        <v>0</v>
      </c>
      <c r="BT109" s="88"/>
      <c r="BU109" s="105">
        <f t="shared" si="368"/>
        <v>0</v>
      </c>
      <c r="BV109" s="88"/>
      <c r="BW109" s="105">
        <f t="shared" si="369"/>
        <v>0</v>
      </c>
      <c r="BX109" s="88"/>
      <c r="BY109" s="105">
        <f t="shared" si="370"/>
        <v>0</v>
      </c>
      <c r="BZ109" s="66"/>
      <c r="CA109" s="105">
        <f t="shared" si="371"/>
        <v>0</v>
      </c>
      <c r="CB109" s="88"/>
      <c r="CC109" s="105">
        <f t="shared" si="372"/>
        <v>0</v>
      </c>
      <c r="CD109" s="88"/>
      <c r="CE109" s="105">
        <f t="shared" si="373"/>
        <v>0</v>
      </c>
      <c r="CF109" s="66"/>
      <c r="CG109" s="87"/>
      <c r="CH109" s="87"/>
      <c r="CI109" s="87"/>
      <c r="CJ109" s="140"/>
      <c r="CK109" s="140"/>
      <c r="CL109" s="93">
        <f t="shared" si="271"/>
        <v>1</v>
      </c>
      <c r="CM109" s="93">
        <f t="shared" si="271"/>
        <v>96262.585689600004</v>
      </c>
      <c r="CN109" s="66">
        <f>[3]ДС!EP110</f>
        <v>3</v>
      </c>
      <c r="CO109" s="67">
        <f>[3]ДС!EQ110</f>
        <v>288787.75706880004</v>
      </c>
      <c r="CP109" s="94">
        <f t="shared" si="272"/>
        <v>4</v>
      </c>
      <c r="CQ109" s="94">
        <f t="shared" si="272"/>
        <v>385050.34275840002</v>
      </c>
    </row>
    <row r="110" spans="1:95" s="3" customFormat="1" ht="60" customHeight="1" x14ac:dyDescent="0.25">
      <c r="A110" s="122"/>
      <c r="B110" s="122">
        <v>82</v>
      </c>
      <c r="C110" s="123" t="s">
        <v>263</v>
      </c>
      <c r="D110" s="79" t="s">
        <v>264</v>
      </c>
      <c r="E110" s="80">
        <v>17622</v>
      </c>
      <c r="F110" s="151">
        <v>6.37</v>
      </c>
      <c r="G110" s="234">
        <v>0.1208</v>
      </c>
      <c r="H110" s="83">
        <v>1</v>
      </c>
      <c r="I110" s="84"/>
      <c r="J110" s="137">
        <v>1.4</v>
      </c>
      <c r="K110" s="137">
        <v>1.68</v>
      </c>
      <c r="L110" s="137">
        <v>2.23</v>
      </c>
      <c r="M110" s="138">
        <v>2.57</v>
      </c>
      <c r="N110" s="87">
        <v>13</v>
      </c>
      <c r="O110" s="105">
        <f t="shared" si="344"/>
        <v>1529790.1242624</v>
      </c>
      <c r="P110" s="88"/>
      <c r="Q110" s="105">
        <f t="shared" si="345"/>
        <v>0</v>
      </c>
      <c r="R110" s="66">
        <v>0</v>
      </c>
      <c r="S110" s="105">
        <f t="shared" si="346"/>
        <v>0</v>
      </c>
      <c r="T110" s="89"/>
      <c r="U110" s="105">
        <f t="shared" si="347"/>
        <v>0</v>
      </c>
      <c r="V110" s="88"/>
      <c r="W110" s="105">
        <f t="shared" si="348"/>
        <v>0</v>
      </c>
      <c r="X110" s="88"/>
      <c r="Y110" s="105">
        <f t="shared" si="349"/>
        <v>0</v>
      </c>
      <c r="Z110" s="88"/>
      <c r="AA110" s="105"/>
      <c r="AB110" s="66"/>
      <c r="AC110" s="105">
        <f t="shared" si="350"/>
        <v>0</v>
      </c>
      <c r="AD110" s="166"/>
      <c r="AE110" s="105">
        <f t="shared" si="351"/>
        <v>0</v>
      </c>
      <c r="AF110" s="66"/>
      <c r="AG110" s="105">
        <f t="shared" si="352"/>
        <v>0</v>
      </c>
      <c r="AH110" s="66"/>
      <c r="AI110" s="105">
        <f t="shared" si="353"/>
        <v>0</v>
      </c>
      <c r="AJ110" s="88"/>
      <c r="AK110" s="105">
        <f t="shared" si="354"/>
        <v>0</v>
      </c>
      <c r="AL110" s="88"/>
      <c r="AM110" s="105"/>
      <c r="AN110" s="88"/>
      <c r="AO110" s="105">
        <f t="shared" si="355"/>
        <v>0</v>
      </c>
      <c r="AP110" s="95"/>
      <c r="AQ110" s="105">
        <f t="shared" si="356"/>
        <v>0</v>
      </c>
      <c r="AR110" s="66"/>
      <c r="AS110" s="105">
        <f t="shared" si="357"/>
        <v>0</v>
      </c>
      <c r="AT110" s="88"/>
      <c r="AU110" s="105">
        <f t="shared" si="358"/>
        <v>0</v>
      </c>
      <c r="AV110" s="88"/>
      <c r="AW110" s="105">
        <f t="shared" si="359"/>
        <v>0</v>
      </c>
      <c r="AX110" s="95"/>
      <c r="AY110" s="105"/>
      <c r="AZ110" s="88"/>
      <c r="BA110" s="105">
        <f t="shared" si="360"/>
        <v>0</v>
      </c>
      <c r="BB110" s="96"/>
      <c r="BC110" s="105">
        <f t="shared" si="361"/>
        <v>0</v>
      </c>
      <c r="BD110" s="145"/>
      <c r="BE110" s="105">
        <f t="shared" si="362"/>
        <v>0</v>
      </c>
      <c r="BF110" s="66"/>
      <c r="BG110" s="105">
        <f t="shared" si="363"/>
        <v>0</v>
      </c>
      <c r="BH110" s="88"/>
      <c r="BI110" s="105">
        <f t="shared" si="364"/>
        <v>0</v>
      </c>
      <c r="BJ110" s="88"/>
      <c r="BK110" s="105">
        <f t="shared" si="365"/>
        <v>0</v>
      </c>
      <c r="BL110" s="90"/>
      <c r="BM110" s="105"/>
      <c r="BN110" s="88"/>
      <c r="BO110" s="105">
        <f t="shared" si="366"/>
        <v>0</v>
      </c>
      <c r="BP110" s="88"/>
      <c r="BQ110" s="105"/>
      <c r="BR110" s="66"/>
      <c r="BS110" s="105">
        <f t="shared" si="367"/>
        <v>0</v>
      </c>
      <c r="BT110" s="88"/>
      <c r="BU110" s="105">
        <f t="shared" si="368"/>
        <v>0</v>
      </c>
      <c r="BV110" s="88"/>
      <c r="BW110" s="105">
        <f t="shared" si="369"/>
        <v>0</v>
      </c>
      <c r="BX110" s="88"/>
      <c r="BY110" s="105">
        <f t="shared" si="370"/>
        <v>0</v>
      </c>
      <c r="BZ110" s="66"/>
      <c r="CA110" s="105">
        <f t="shared" si="371"/>
        <v>0</v>
      </c>
      <c r="CB110" s="88"/>
      <c r="CC110" s="105">
        <f t="shared" si="372"/>
        <v>0</v>
      </c>
      <c r="CD110" s="88"/>
      <c r="CE110" s="105">
        <f t="shared" si="373"/>
        <v>0</v>
      </c>
      <c r="CF110" s="66"/>
      <c r="CG110" s="87"/>
      <c r="CH110" s="87"/>
      <c r="CI110" s="87"/>
      <c r="CJ110" s="140"/>
      <c r="CK110" s="140"/>
      <c r="CL110" s="93">
        <f t="shared" si="271"/>
        <v>13</v>
      </c>
      <c r="CM110" s="93">
        <f t="shared" si="271"/>
        <v>1529790.1242624</v>
      </c>
      <c r="CN110" s="66">
        <f>[3]ДС!EP111</f>
        <v>38</v>
      </c>
      <c r="CO110" s="67">
        <f>[3]ДС!EQ111</f>
        <v>4471694.2093823999</v>
      </c>
      <c r="CP110" s="94">
        <f t="shared" si="272"/>
        <v>51</v>
      </c>
      <c r="CQ110" s="94">
        <f t="shared" si="272"/>
        <v>6001484.3336447999</v>
      </c>
    </row>
    <row r="111" spans="1:95" s="3" customFormat="1" ht="60" customHeight="1" x14ac:dyDescent="0.25">
      <c r="A111" s="122"/>
      <c r="B111" s="122">
        <v>83</v>
      </c>
      <c r="C111" s="123" t="s">
        <v>265</v>
      </c>
      <c r="D111" s="79" t="s">
        <v>266</v>
      </c>
      <c r="E111" s="80">
        <v>17622</v>
      </c>
      <c r="F111" s="151">
        <v>8</v>
      </c>
      <c r="G111" s="234">
        <v>0.21110000000000001</v>
      </c>
      <c r="H111" s="83">
        <v>1</v>
      </c>
      <c r="I111" s="84"/>
      <c r="J111" s="137">
        <v>1.4</v>
      </c>
      <c r="K111" s="137">
        <v>1.68</v>
      </c>
      <c r="L111" s="137">
        <v>2.23</v>
      </c>
      <c r="M111" s="138">
        <v>2.57</v>
      </c>
      <c r="N111" s="87">
        <v>20</v>
      </c>
      <c r="O111" s="105">
        <f t="shared" si="344"/>
        <v>3057600.2687999997</v>
      </c>
      <c r="P111" s="88"/>
      <c r="Q111" s="105">
        <f t="shared" si="345"/>
        <v>0</v>
      </c>
      <c r="R111" s="66">
        <v>0</v>
      </c>
      <c r="S111" s="105">
        <f t="shared" si="346"/>
        <v>0</v>
      </c>
      <c r="T111" s="89"/>
      <c r="U111" s="105">
        <f t="shared" si="347"/>
        <v>0</v>
      </c>
      <c r="V111" s="88"/>
      <c r="W111" s="105">
        <f t="shared" si="348"/>
        <v>0</v>
      </c>
      <c r="X111" s="88"/>
      <c r="Y111" s="105">
        <f t="shared" si="349"/>
        <v>0</v>
      </c>
      <c r="Z111" s="88"/>
      <c r="AA111" s="105"/>
      <c r="AB111" s="66"/>
      <c r="AC111" s="105">
        <f t="shared" si="350"/>
        <v>0</v>
      </c>
      <c r="AD111" s="166"/>
      <c r="AE111" s="105">
        <f t="shared" si="351"/>
        <v>0</v>
      </c>
      <c r="AF111" s="66"/>
      <c r="AG111" s="105">
        <f t="shared" si="352"/>
        <v>0</v>
      </c>
      <c r="AH111" s="66"/>
      <c r="AI111" s="105">
        <f t="shared" si="353"/>
        <v>0</v>
      </c>
      <c r="AJ111" s="88"/>
      <c r="AK111" s="105">
        <f t="shared" si="354"/>
        <v>0</v>
      </c>
      <c r="AL111" s="88"/>
      <c r="AM111" s="105"/>
      <c r="AN111" s="88"/>
      <c r="AO111" s="105">
        <f t="shared" si="355"/>
        <v>0</v>
      </c>
      <c r="AP111" s="95"/>
      <c r="AQ111" s="105">
        <f t="shared" si="356"/>
        <v>0</v>
      </c>
      <c r="AR111" s="66"/>
      <c r="AS111" s="105">
        <f t="shared" si="357"/>
        <v>0</v>
      </c>
      <c r="AT111" s="88"/>
      <c r="AU111" s="105">
        <f t="shared" si="358"/>
        <v>0</v>
      </c>
      <c r="AV111" s="88"/>
      <c r="AW111" s="105">
        <f t="shared" si="359"/>
        <v>0</v>
      </c>
      <c r="AX111" s="95"/>
      <c r="AY111" s="105"/>
      <c r="AZ111" s="88"/>
      <c r="BA111" s="105">
        <f t="shared" si="360"/>
        <v>0</v>
      </c>
      <c r="BB111" s="96"/>
      <c r="BC111" s="105">
        <f t="shared" si="361"/>
        <v>0</v>
      </c>
      <c r="BD111" s="145"/>
      <c r="BE111" s="105">
        <f t="shared" si="362"/>
        <v>0</v>
      </c>
      <c r="BF111" s="66"/>
      <c r="BG111" s="105">
        <f t="shared" si="363"/>
        <v>0</v>
      </c>
      <c r="BH111" s="88"/>
      <c r="BI111" s="105">
        <f t="shared" si="364"/>
        <v>0</v>
      </c>
      <c r="BJ111" s="88"/>
      <c r="BK111" s="105">
        <f t="shared" si="365"/>
        <v>0</v>
      </c>
      <c r="BL111" s="90"/>
      <c r="BM111" s="105"/>
      <c r="BN111" s="88"/>
      <c r="BO111" s="105">
        <f t="shared" si="366"/>
        <v>0</v>
      </c>
      <c r="BP111" s="88"/>
      <c r="BQ111" s="105"/>
      <c r="BR111" s="66"/>
      <c r="BS111" s="105">
        <f t="shared" si="367"/>
        <v>0</v>
      </c>
      <c r="BT111" s="88"/>
      <c r="BU111" s="105">
        <f t="shared" si="368"/>
        <v>0</v>
      </c>
      <c r="BV111" s="88"/>
      <c r="BW111" s="105">
        <f t="shared" si="369"/>
        <v>0</v>
      </c>
      <c r="BX111" s="88"/>
      <c r="BY111" s="105">
        <f t="shared" si="370"/>
        <v>0</v>
      </c>
      <c r="BZ111" s="66"/>
      <c r="CA111" s="105">
        <f t="shared" si="371"/>
        <v>0</v>
      </c>
      <c r="CB111" s="88"/>
      <c r="CC111" s="105">
        <f t="shared" si="372"/>
        <v>0</v>
      </c>
      <c r="CD111" s="88"/>
      <c r="CE111" s="105">
        <f t="shared" si="373"/>
        <v>0</v>
      </c>
      <c r="CF111" s="66"/>
      <c r="CG111" s="87"/>
      <c r="CH111" s="87"/>
      <c r="CI111" s="87"/>
      <c r="CJ111" s="140"/>
      <c r="CK111" s="140"/>
      <c r="CL111" s="93">
        <f t="shared" si="271"/>
        <v>20</v>
      </c>
      <c r="CM111" s="93">
        <f t="shared" si="271"/>
        <v>3057600.2687999997</v>
      </c>
      <c r="CN111" s="66">
        <f>[3]ДС!EP112</f>
        <v>63</v>
      </c>
      <c r="CO111" s="67">
        <f>[3]ДС!EQ112</f>
        <v>9631440.8467199989</v>
      </c>
      <c r="CP111" s="94">
        <f t="shared" si="272"/>
        <v>83</v>
      </c>
      <c r="CQ111" s="94">
        <f t="shared" si="272"/>
        <v>12689041.115519999</v>
      </c>
    </row>
    <row r="112" spans="1:95" s="3" customFormat="1" ht="60" customHeight="1" x14ac:dyDescent="0.25">
      <c r="A112" s="122"/>
      <c r="B112" s="122">
        <v>84</v>
      </c>
      <c r="C112" s="123" t="s">
        <v>267</v>
      </c>
      <c r="D112" s="79" t="s">
        <v>268</v>
      </c>
      <c r="E112" s="80">
        <v>17622</v>
      </c>
      <c r="F112" s="151">
        <v>10.27</v>
      </c>
      <c r="G112" s="234">
        <v>0.28960000000000002</v>
      </c>
      <c r="H112" s="83">
        <v>1</v>
      </c>
      <c r="I112" s="84"/>
      <c r="J112" s="137">
        <v>1.4</v>
      </c>
      <c r="K112" s="137">
        <v>1.68</v>
      </c>
      <c r="L112" s="137">
        <v>2.23</v>
      </c>
      <c r="M112" s="138">
        <v>2.57</v>
      </c>
      <c r="N112" s="87">
        <v>6</v>
      </c>
      <c r="O112" s="105">
        <f t="shared" si="344"/>
        <v>1211654.5474175997</v>
      </c>
      <c r="P112" s="88"/>
      <c r="Q112" s="105">
        <f t="shared" si="345"/>
        <v>0</v>
      </c>
      <c r="R112" s="66">
        <v>0</v>
      </c>
      <c r="S112" s="105">
        <f t="shared" si="346"/>
        <v>0</v>
      </c>
      <c r="T112" s="89"/>
      <c r="U112" s="105">
        <f t="shared" si="347"/>
        <v>0</v>
      </c>
      <c r="V112" s="88"/>
      <c r="W112" s="105">
        <f t="shared" si="348"/>
        <v>0</v>
      </c>
      <c r="X112" s="88"/>
      <c r="Y112" s="105">
        <f t="shared" si="349"/>
        <v>0</v>
      </c>
      <c r="Z112" s="88"/>
      <c r="AA112" s="105"/>
      <c r="AB112" s="66"/>
      <c r="AC112" s="105">
        <f t="shared" si="350"/>
        <v>0</v>
      </c>
      <c r="AD112" s="166"/>
      <c r="AE112" s="105">
        <f t="shared" si="351"/>
        <v>0</v>
      </c>
      <c r="AF112" s="66"/>
      <c r="AG112" s="105">
        <f t="shared" si="352"/>
        <v>0</v>
      </c>
      <c r="AH112" s="66"/>
      <c r="AI112" s="105">
        <f t="shared" si="353"/>
        <v>0</v>
      </c>
      <c r="AJ112" s="88"/>
      <c r="AK112" s="105">
        <f t="shared" si="354"/>
        <v>0</v>
      </c>
      <c r="AL112" s="88"/>
      <c r="AM112" s="105"/>
      <c r="AN112" s="88"/>
      <c r="AO112" s="105">
        <f t="shared" si="355"/>
        <v>0</v>
      </c>
      <c r="AP112" s="95"/>
      <c r="AQ112" s="105">
        <f t="shared" si="356"/>
        <v>0</v>
      </c>
      <c r="AR112" s="66"/>
      <c r="AS112" s="105">
        <f t="shared" si="357"/>
        <v>0</v>
      </c>
      <c r="AT112" s="88"/>
      <c r="AU112" s="105">
        <f t="shared" si="358"/>
        <v>0</v>
      </c>
      <c r="AV112" s="88"/>
      <c r="AW112" s="105">
        <f t="shared" si="359"/>
        <v>0</v>
      </c>
      <c r="AX112" s="95"/>
      <c r="AY112" s="105"/>
      <c r="AZ112" s="88"/>
      <c r="BA112" s="105">
        <f t="shared" si="360"/>
        <v>0</v>
      </c>
      <c r="BB112" s="96"/>
      <c r="BC112" s="105">
        <f t="shared" si="361"/>
        <v>0</v>
      </c>
      <c r="BD112" s="145"/>
      <c r="BE112" s="105">
        <f t="shared" si="362"/>
        <v>0</v>
      </c>
      <c r="BF112" s="66"/>
      <c r="BG112" s="105">
        <f t="shared" si="363"/>
        <v>0</v>
      </c>
      <c r="BH112" s="88"/>
      <c r="BI112" s="105">
        <f t="shared" si="364"/>
        <v>0</v>
      </c>
      <c r="BJ112" s="88"/>
      <c r="BK112" s="105">
        <f t="shared" si="365"/>
        <v>0</v>
      </c>
      <c r="BL112" s="90"/>
      <c r="BM112" s="105"/>
      <c r="BN112" s="88"/>
      <c r="BO112" s="105">
        <f t="shared" si="366"/>
        <v>0</v>
      </c>
      <c r="BP112" s="88"/>
      <c r="BQ112" s="105"/>
      <c r="BR112" s="66"/>
      <c r="BS112" s="105">
        <f t="shared" si="367"/>
        <v>0</v>
      </c>
      <c r="BT112" s="88"/>
      <c r="BU112" s="105">
        <f t="shared" si="368"/>
        <v>0</v>
      </c>
      <c r="BV112" s="88"/>
      <c r="BW112" s="105">
        <f t="shared" si="369"/>
        <v>0</v>
      </c>
      <c r="BX112" s="88"/>
      <c r="BY112" s="105">
        <f t="shared" si="370"/>
        <v>0</v>
      </c>
      <c r="BZ112" s="66"/>
      <c r="CA112" s="105">
        <f t="shared" si="371"/>
        <v>0</v>
      </c>
      <c r="CB112" s="88"/>
      <c r="CC112" s="105">
        <f t="shared" si="372"/>
        <v>0</v>
      </c>
      <c r="CD112" s="88"/>
      <c r="CE112" s="105">
        <f t="shared" si="373"/>
        <v>0</v>
      </c>
      <c r="CF112" s="66"/>
      <c r="CG112" s="87"/>
      <c r="CH112" s="87"/>
      <c r="CI112" s="87"/>
      <c r="CJ112" s="140"/>
      <c r="CK112" s="140"/>
      <c r="CL112" s="93">
        <f t="shared" si="271"/>
        <v>6</v>
      </c>
      <c r="CM112" s="93">
        <f t="shared" si="271"/>
        <v>1211654.5474175997</v>
      </c>
      <c r="CN112" s="66">
        <f>[3]ДС!EP113</f>
        <v>27</v>
      </c>
      <c r="CO112" s="67">
        <f>[3]ДС!EQ113</f>
        <v>5452445.4633791996</v>
      </c>
      <c r="CP112" s="94">
        <f t="shared" si="272"/>
        <v>33</v>
      </c>
      <c r="CQ112" s="94">
        <f t="shared" si="272"/>
        <v>6664100.0107967993</v>
      </c>
    </row>
    <row r="113" spans="1:95" s="3" customFormat="1" ht="60" customHeight="1" x14ac:dyDescent="0.25">
      <c r="A113" s="122"/>
      <c r="B113" s="122">
        <v>85</v>
      </c>
      <c r="C113" s="123" t="s">
        <v>269</v>
      </c>
      <c r="D113" s="79" t="s">
        <v>270</v>
      </c>
      <c r="E113" s="80">
        <v>17622</v>
      </c>
      <c r="F113" s="151">
        <v>21.72</v>
      </c>
      <c r="G113" s="234">
        <v>9.4999999999999998E-3</v>
      </c>
      <c r="H113" s="83">
        <v>1</v>
      </c>
      <c r="I113" s="84"/>
      <c r="J113" s="137">
        <v>1.4</v>
      </c>
      <c r="K113" s="137">
        <v>1.68</v>
      </c>
      <c r="L113" s="137">
        <v>2.23</v>
      </c>
      <c r="M113" s="138">
        <v>2.57</v>
      </c>
      <c r="N113" s="95">
        <v>0</v>
      </c>
      <c r="O113" s="105">
        <f t="shared" si="344"/>
        <v>0</v>
      </c>
      <c r="P113" s="88"/>
      <c r="Q113" s="105">
        <f t="shared" si="345"/>
        <v>0</v>
      </c>
      <c r="R113" s="66">
        <v>0</v>
      </c>
      <c r="S113" s="105">
        <f t="shared" si="346"/>
        <v>0</v>
      </c>
      <c r="T113" s="89"/>
      <c r="U113" s="105">
        <f t="shared" si="347"/>
        <v>0</v>
      </c>
      <c r="V113" s="88"/>
      <c r="W113" s="105">
        <f t="shared" si="348"/>
        <v>0</v>
      </c>
      <c r="X113" s="88"/>
      <c r="Y113" s="105">
        <f t="shared" si="349"/>
        <v>0</v>
      </c>
      <c r="Z113" s="88"/>
      <c r="AA113" s="105"/>
      <c r="AB113" s="66"/>
      <c r="AC113" s="105">
        <f t="shared" si="350"/>
        <v>0</v>
      </c>
      <c r="AD113" s="89">
        <v>3</v>
      </c>
      <c r="AE113" s="105">
        <f t="shared" si="351"/>
        <v>1155667.2118992002</v>
      </c>
      <c r="AF113" s="66"/>
      <c r="AG113" s="105">
        <f t="shared" si="352"/>
        <v>0</v>
      </c>
      <c r="AH113" s="66"/>
      <c r="AI113" s="105">
        <f t="shared" si="353"/>
        <v>0</v>
      </c>
      <c r="AJ113" s="88"/>
      <c r="AK113" s="105">
        <f t="shared" si="354"/>
        <v>0</v>
      </c>
      <c r="AL113" s="88"/>
      <c r="AM113" s="105"/>
      <c r="AN113" s="88"/>
      <c r="AO113" s="105">
        <f t="shared" si="355"/>
        <v>0</v>
      </c>
      <c r="AP113" s="95"/>
      <c r="AQ113" s="105">
        <f t="shared" si="356"/>
        <v>0</v>
      </c>
      <c r="AR113" s="66"/>
      <c r="AS113" s="105">
        <f t="shared" si="357"/>
        <v>0</v>
      </c>
      <c r="AT113" s="88"/>
      <c r="AU113" s="105">
        <f t="shared" si="358"/>
        <v>0</v>
      </c>
      <c r="AV113" s="88"/>
      <c r="AW113" s="105">
        <f t="shared" si="359"/>
        <v>0</v>
      </c>
      <c r="AX113" s="95"/>
      <c r="AY113" s="105"/>
      <c r="AZ113" s="88"/>
      <c r="BA113" s="105">
        <f t="shared" si="360"/>
        <v>0</v>
      </c>
      <c r="BB113" s="96"/>
      <c r="BC113" s="105">
        <f t="shared" si="361"/>
        <v>0</v>
      </c>
      <c r="BD113" s="145"/>
      <c r="BE113" s="105">
        <f t="shared" si="362"/>
        <v>0</v>
      </c>
      <c r="BF113" s="66"/>
      <c r="BG113" s="105">
        <f t="shared" si="363"/>
        <v>0</v>
      </c>
      <c r="BH113" s="88"/>
      <c r="BI113" s="105">
        <f t="shared" si="364"/>
        <v>0</v>
      </c>
      <c r="BJ113" s="88"/>
      <c r="BK113" s="105">
        <f t="shared" si="365"/>
        <v>0</v>
      </c>
      <c r="BL113" s="90"/>
      <c r="BM113" s="105"/>
      <c r="BN113" s="88"/>
      <c r="BO113" s="105">
        <f t="shared" si="366"/>
        <v>0</v>
      </c>
      <c r="BP113" s="88"/>
      <c r="BQ113" s="105"/>
      <c r="BR113" s="66"/>
      <c r="BS113" s="105">
        <f t="shared" si="367"/>
        <v>0</v>
      </c>
      <c r="BT113" s="88"/>
      <c r="BU113" s="105">
        <f t="shared" si="368"/>
        <v>0</v>
      </c>
      <c r="BV113" s="88"/>
      <c r="BW113" s="105">
        <f t="shared" si="369"/>
        <v>0</v>
      </c>
      <c r="BX113" s="88"/>
      <c r="BY113" s="105">
        <f t="shared" si="370"/>
        <v>0</v>
      </c>
      <c r="BZ113" s="66"/>
      <c r="CA113" s="105">
        <f t="shared" si="371"/>
        <v>0</v>
      </c>
      <c r="CB113" s="88"/>
      <c r="CC113" s="105">
        <f t="shared" si="372"/>
        <v>0</v>
      </c>
      <c r="CD113" s="88"/>
      <c r="CE113" s="105">
        <f t="shared" si="373"/>
        <v>0</v>
      </c>
      <c r="CF113" s="66"/>
      <c r="CG113" s="87"/>
      <c r="CH113" s="87"/>
      <c r="CI113" s="87"/>
      <c r="CJ113" s="140"/>
      <c r="CK113" s="140"/>
      <c r="CL113" s="93">
        <f t="shared" si="271"/>
        <v>3</v>
      </c>
      <c r="CM113" s="93">
        <f t="shared" si="271"/>
        <v>1155667.2118992002</v>
      </c>
      <c r="CN113" s="66">
        <f>[3]ДС!EP114</f>
        <v>0</v>
      </c>
      <c r="CO113" s="67">
        <f>[3]ДС!EQ114</f>
        <v>0</v>
      </c>
      <c r="CP113" s="94">
        <f t="shared" si="272"/>
        <v>3</v>
      </c>
      <c r="CQ113" s="94">
        <f t="shared" si="272"/>
        <v>1155667.2118992002</v>
      </c>
    </row>
    <row r="114" spans="1:95" s="3" customFormat="1" ht="60" customHeight="1" x14ac:dyDescent="0.25">
      <c r="A114" s="122"/>
      <c r="B114" s="122">
        <v>86</v>
      </c>
      <c r="C114" s="123" t="s">
        <v>271</v>
      </c>
      <c r="D114" s="79" t="s">
        <v>272</v>
      </c>
      <c r="E114" s="80">
        <v>17622</v>
      </c>
      <c r="F114" s="151">
        <v>22.58</v>
      </c>
      <c r="G114" s="234">
        <v>3.0599999999999999E-2</v>
      </c>
      <c r="H114" s="83">
        <v>1</v>
      </c>
      <c r="I114" s="84"/>
      <c r="J114" s="137">
        <v>1.4</v>
      </c>
      <c r="K114" s="137">
        <v>1.68</v>
      </c>
      <c r="L114" s="137">
        <v>2.23</v>
      </c>
      <c r="M114" s="138">
        <v>2.57</v>
      </c>
      <c r="N114" s="87">
        <v>27</v>
      </c>
      <c r="O114" s="105">
        <f t="shared" si="344"/>
        <v>10874928.0850848</v>
      </c>
      <c r="P114" s="88"/>
      <c r="Q114" s="105">
        <f t="shared" si="345"/>
        <v>0</v>
      </c>
      <c r="R114" s="66">
        <v>0</v>
      </c>
      <c r="S114" s="105">
        <f t="shared" si="346"/>
        <v>0</v>
      </c>
      <c r="T114" s="89"/>
      <c r="U114" s="105">
        <f t="shared" si="347"/>
        <v>0</v>
      </c>
      <c r="V114" s="88"/>
      <c r="W114" s="105">
        <f t="shared" si="348"/>
        <v>0</v>
      </c>
      <c r="X114" s="88"/>
      <c r="Y114" s="105">
        <f t="shared" si="349"/>
        <v>0</v>
      </c>
      <c r="Z114" s="88"/>
      <c r="AA114" s="105"/>
      <c r="AB114" s="66"/>
      <c r="AC114" s="105">
        <f t="shared" si="350"/>
        <v>0</v>
      </c>
      <c r="AD114" s="166"/>
      <c r="AE114" s="105">
        <f t="shared" si="351"/>
        <v>0</v>
      </c>
      <c r="AF114" s="66"/>
      <c r="AG114" s="105">
        <f t="shared" si="352"/>
        <v>0</v>
      </c>
      <c r="AH114" s="66"/>
      <c r="AI114" s="105">
        <f t="shared" si="353"/>
        <v>0</v>
      </c>
      <c r="AJ114" s="88"/>
      <c r="AK114" s="105">
        <f t="shared" si="354"/>
        <v>0</v>
      </c>
      <c r="AL114" s="88"/>
      <c r="AM114" s="105"/>
      <c r="AN114" s="88"/>
      <c r="AO114" s="105">
        <f t="shared" si="355"/>
        <v>0</v>
      </c>
      <c r="AP114" s="95"/>
      <c r="AQ114" s="105">
        <f t="shared" si="356"/>
        <v>0</v>
      </c>
      <c r="AR114" s="66"/>
      <c r="AS114" s="105">
        <f t="shared" si="357"/>
        <v>0</v>
      </c>
      <c r="AT114" s="88"/>
      <c r="AU114" s="105">
        <f t="shared" si="358"/>
        <v>0</v>
      </c>
      <c r="AV114" s="88"/>
      <c r="AW114" s="105">
        <f t="shared" si="359"/>
        <v>0</v>
      </c>
      <c r="AX114" s="95"/>
      <c r="AY114" s="105"/>
      <c r="AZ114" s="88"/>
      <c r="BA114" s="105">
        <f t="shared" si="360"/>
        <v>0</v>
      </c>
      <c r="BB114" s="96"/>
      <c r="BC114" s="105">
        <f t="shared" si="361"/>
        <v>0</v>
      </c>
      <c r="BD114" s="145"/>
      <c r="BE114" s="105">
        <f t="shared" si="362"/>
        <v>0</v>
      </c>
      <c r="BF114" s="66"/>
      <c r="BG114" s="105">
        <f t="shared" si="363"/>
        <v>0</v>
      </c>
      <c r="BH114" s="88"/>
      <c r="BI114" s="105">
        <f t="shared" si="364"/>
        <v>0</v>
      </c>
      <c r="BJ114" s="88"/>
      <c r="BK114" s="105">
        <f t="shared" si="365"/>
        <v>0</v>
      </c>
      <c r="BL114" s="90"/>
      <c r="BM114" s="105"/>
      <c r="BN114" s="88"/>
      <c r="BO114" s="105">
        <f t="shared" si="366"/>
        <v>0</v>
      </c>
      <c r="BP114" s="88"/>
      <c r="BQ114" s="105"/>
      <c r="BR114" s="66"/>
      <c r="BS114" s="105">
        <f t="shared" si="367"/>
        <v>0</v>
      </c>
      <c r="BT114" s="88"/>
      <c r="BU114" s="105">
        <f t="shared" si="368"/>
        <v>0</v>
      </c>
      <c r="BV114" s="88"/>
      <c r="BW114" s="105">
        <f t="shared" si="369"/>
        <v>0</v>
      </c>
      <c r="BX114" s="88"/>
      <c r="BY114" s="105">
        <f t="shared" si="370"/>
        <v>0</v>
      </c>
      <c r="BZ114" s="66"/>
      <c r="CA114" s="105">
        <f t="shared" si="371"/>
        <v>0</v>
      </c>
      <c r="CB114" s="88"/>
      <c r="CC114" s="105">
        <f t="shared" si="372"/>
        <v>0</v>
      </c>
      <c r="CD114" s="88"/>
      <c r="CE114" s="105">
        <f t="shared" si="373"/>
        <v>0</v>
      </c>
      <c r="CF114" s="66"/>
      <c r="CG114" s="87"/>
      <c r="CH114" s="87"/>
      <c r="CI114" s="87"/>
      <c r="CJ114" s="140"/>
      <c r="CK114" s="140"/>
      <c r="CL114" s="93">
        <f t="shared" si="271"/>
        <v>27</v>
      </c>
      <c r="CM114" s="93">
        <f t="shared" si="271"/>
        <v>10874928.0850848</v>
      </c>
      <c r="CN114" s="66">
        <f>[3]ДС!EP115</f>
        <v>81</v>
      </c>
      <c r="CO114" s="67">
        <f>[3]ДС!EQ115</f>
        <v>32624784.255254399</v>
      </c>
      <c r="CP114" s="94">
        <f t="shared" si="272"/>
        <v>108</v>
      </c>
      <c r="CQ114" s="94">
        <f t="shared" si="272"/>
        <v>43499712.340339199</v>
      </c>
    </row>
    <row r="115" spans="1:95" s="3" customFormat="1" ht="60" customHeight="1" x14ac:dyDescent="0.25">
      <c r="A115" s="122"/>
      <c r="B115" s="122">
        <v>87</v>
      </c>
      <c r="C115" s="123" t="s">
        <v>273</v>
      </c>
      <c r="D115" s="79" t="s">
        <v>274</v>
      </c>
      <c r="E115" s="80">
        <v>17622</v>
      </c>
      <c r="F115" s="151">
        <v>24.6</v>
      </c>
      <c r="G115" s="234">
        <v>7.4399999999999994E-2</v>
      </c>
      <c r="H115" s="83">
        <v>1</v>
      </c>
      <c r="I115" s="84"/>
      <c r="J115" s="137">
        <v>1.4</v>
      </c>
      <c r="K115" s="137">
        <v>1.68</v>
      </c>
      <c r="L115" s="137">
        <v>2.23</v>
      </c>
      <c r="M115" s="138">
        <v>2.57</v>
      </c>
      <c r="N115" s="87">
        <v>11</v>
      </c>
      <c r="O115" s="105">
        <f t="shared" si="344"/>
        <v>4910424.1528320005</v>
      </c>
      <c r="P115" s="88"/>
      <c r="Q115" s="105">
        <f t="shared" si="345"/>
        <v>0</v>
      </c>
      <c r="R115" s="66">
        <v>0</v>
      </c>
      <c r="S115" s="105">
        <f t="shared" si="346"/>
        <v>0</v>
      </c>
      <c r="T115" s="89"/>
      <c r="U115" s="105">
        <f t="shared" si="347"/>
        <v>0</v>
      </c>
      <c r="V115" s="88"/>
      <c r="W115" s="105">
        <f t="shared" si="348"/>
        <v>0</v>
      </c>
      <c r="X115" s="88"/>
      <c r="Y115" s="105">
        <f t="shared" si="349"/>
        <v>0</v>
      </c>
      <c r="Z115" s="88"/>
      <c r="AA115" s="105"/>
      <c r="AB115" s="66"/>
      <c r="AC115" s="105">
        <f t="shared" si="350"/>
        <v>0</v>
      </c>
      <c r="AD115" s="166"/>
      <c r="AE115" s="105">
        <f t="shared" si="351"/>
        <v>0</v>
      </c>
      <c r="AF115" s="66"/>
      <c r="AG115" s="105">
        <f t="shared" si="352"/>
        <v>0</v>
      </c>
      <c r="AH115" s="66"/>
      <c r="AI115" s="105">
        <f t="shared" si="353"/>
        <v>0</v>
      </c>
      <c r="AJ115" s="88"/>
      <c r="AK115" s="105">
        <f t="shared" si="354"/>
        <v>0</v>
      </c>
      <c r="AL115" s="88"/>
      <c r="AM115" s="105"/>
      <c r="AN115" s="88"/>
      <c r="AO115" s="105">
        <f t="shared" si="355"/>
        <v>0</v>
      </c>
      <c r="AP115" s="95"/>
      <c r="AQ115" s="105">
        <f t="shared" si="356"/>
        <v>0</v>
      </c>
      <c r="AR115" s="66"/>
      <c r="AS115" s="105">
        <f t="shared" si="357"/>
        <v>0</v>
      </c>
      <c r="AT115" s="88"/>
      <c r="AU115" s="105">
        <f t="shared" si="358"/>
        <v>0</v>
      </c>
      <c r="AV115" s="88"/>
      <c r="AW115" s="105">
        <f t="shared" si="359"/>
        <v>0</v>
      </c>
      <c r="AX115" s="95"/>
      <c r="AY115" s="105"/>
      <c r="AZ115" s="88"/>
      <c r="BA115" s="105">
        <f t="shared" si="360"/>
        <v>0</v>
      </c>
      <c r="BB115" s="96"/>
      <c r="BC115" s="105">
        <f t="shared" si="361"/>
        <v>0</v>
      </c>
      <c r="BD115" s="145"/>
      <c r="BE115" s="105">
        <f t="shared" si="362"/>
        <v>0</v>
      </c>
      <c r="BF115" s="66"/>
      <c r="BG115" s="105">
        <f t="shared" si="363"/>
        <v>0</v>
      </c>
      <c r="BH115" s="88"/>
      <c r="BI115" s="105">
        <f t="shared" si="364"/>
        <v>0</v>
      </c>
      <c r="BJ115" s="88"/>
      <c r="BK115" s="105">
        <f t="shared" si="365"/>
        <v>0</v>
      </c>
      <c r="BL115" s="90"/>
      <c r="BM115" s="105"/>
      <c r="BN115" s="88"/>
      <c r="BO115" s="105">
        <f t="shared" si="366"/>
        <v>0</v>
      </c>
      <c r="BP115" s="88"/>
      <c r="BQ115" s="105"/>
      <c r="BR115" s="66"/>
      <c r="BS115" s="105">
        <f t="shared" si="367"/>
        <v>0</v>
      </c>
      <c r="BT115" s="88"/>
      <c r="BU115" s="105">
        <f t="shared" si="368"/>
        <v>0</v>
      </c>
      <c r="BV115" s="88"/>
      <c r="BW115" s="105">
        <f t="shared" si="369"/>
        <v>0</v>
      </c>
      <c r="BX115" s="88"/>
      <c r="BY115" s="105">
        <f t="shared" si="370"/>
        <v>0</v>
      </c>
      <c r="BZ115" s="66"/>
      <c r="CA115" s="105">
        <f t="shared" si="371"/>
        <v>0</v>
      </c>
      <c r="CB115" s="88"/>
      <c r="CC115" s="105">
        <f t="shared" si="372"/>
        <v>0</v>
      </c>
      <c r="CD115" s="88"/>
      <c r="CE115" s="105">
        <f t="shared" si="373"/>
        <v>0</v>
      </c>
      <c r="CF115" s="66"/>
      <c r="CG115" s="87"/>
      <c r="CH115" s="87"/>
      <c r="CI115" s="87"/>
      <c r="CJ115" s="140"/>
      <c r="CK115" s="140"/>
      <c r="CL115" s="93">
        <f t="shared" si="271"/>
        <v>11</v>
      </c>
      <c r="CM115" s="93">
        <f t="shared" si="271"/>
        <v>4910424.1528320005</v>
      </c>
      <c r="CN115" s="66">
        <f>[3]ДС!EP116</f>
        <v>6</v>
      </c>
      <c r="CO115" s="67">
        <f>[3]ДС!EQ116</f>
        <v>2678413.1742720003</v>
      </c>
      <c r="CP115" s="94">
        <f t="shared" si="272"/>
        <v>17</v>
      </c>
      <c r="CQ115" s="94">
        <f t="shared" si="272"/>
        <v>7588837.3271040004</v>
      </c>
    </row>
    <row r="116" spans="1:95" s="3" customFormat="1" ht="60" customHeight="1" x14ac:dyDescent="0.25">
      <c r="A116" s="122"/>
      <c r="B116" s="122">
        <v>88</v>
      </c>
      <c r="C116" s="123" t="s">
        <v>275</v>
      </c>
      <c r="D116" s="79" t="s">
        <v>276</v>
      </c>
      <c r="E116" s="80">
        <v>17622</v>
      </c>
      <c r="F116" s="151">
        <v>26.75</v>
      </c>
      <c r="G116" s="234">
        <v>0.114</v>
      </c>
      <c r="H116" s="83">
        <v>1</v>
      </c>
      <c r="I116" s="84"/>
      <c r="J116" s="137">
        <v>1.4</v>
      </c>
      <c r="K116" s="137">
        <v>1.68</v>
      </c>
      <c r="L116" s="137">
        <v>2.23</v>
      </c>
      <c r="M116" s="138">
        <v>2.57</v>
      </c>
      <c r="N116" s="87">
        <v>1</v>
      </c>
      <c r="O116" s="105">
        <f t="shared" si="344"/>
        <v>492883.81560000003</v>
      </c>
      <c r="P116" s="88">
        <v>0</v>
      </c>
      <c r="Q116" s="105">
        <f t="shared" si="345"/>
        <v>0</v>
      </c>
      <c r="R116" s="66">
        <v>0</v>
      </c>
      <c r="S116" s="105">
        <f t="shared" si="346"/>
        <v>0</v>
      </c>
      <c r="T116" s="89">
        <v>0</v>
      </c>
      <c r="U116" s="105">
        <f t="shared" si="347"/>
        <v>0</v>
      </c>
      <c r="V116" s="88">
        <v>0</v>
      </c>
      <c r="W116" s="105">
        <f t="shared" si="348"/>
        <v>0</v>
      </c>
      <c r="X116" s="88"/>
      <c r="Y116" s="105">
        <f t="shared" si="349"/>
        <v>0</v>
      </c>
      <c r="Z116" s="88">
        <v>0</v>
      </c>
      <c r="AA116" s="105"/>
      <c r="AB116" s="66">
        <v>0</v>
      </c>
      <c r="AC116" s="105">
        <f t="shared" si="350"/>
        <v>0</v>
      </c>
      <c r="AD116" s="166">
        <v>0</v>
      </c>
      <c r="AE116" s="105">
        <f t="shared" si="351"/>
        <v>0</v>
      </c>
      <c r="AF116" s="66">
        <v>0</v>
      </c>
      <c r="AG116" s="105">
        <f t="shared" si="352"/>
        <v>0</v>
      </c>
      <c r="AH116" s="66"/>
      <c r="AI116" s="105">
        <f t="shared" si="353"/>
        <v>0</v>
      </c>
      <c r="AJ116" s="88">
        <v>0</v>
      </c>
      <c r="AK116" s="105">
        <f t="shared" si="354"/>
        <v>0</v>
      </c>
      <c r="AL116" s="88"/>
      <c r="AM116" s="105"/>
      <c r="AN116" s="88"/>
      <c r="AO116" s="105">
        <f t="shared" si="355"/>
        <v>0</v>
      </c>
      <c r="AP116" s="95"/>
      <c r="AQ116" s="105">
        <f t="shared" si="356"/>
        <v>0</v>
      </c>
      <c r="AR116" s="66">
        <v>0</v>
      </c>
      <c r="AS116" s="105">
        <f t="shared" si="357"/>
        <v>0</v>
      </c>
      <c r="AT116" s="88">
        <v>0</v>
      </c>
      <c r="AU116" s="105">
        <f t="shared" si="358"/>
        <v>0</v>
      </c>
      <c r="AV116" s="88">
        <v>0</v>
      </c>
      <c r="AW116" s="105">
        <f t="shared" si="359"/>
        <v>0</v>
      </c>
      <c r="AX116" s="95"/>
      <c r="AY116" s="105"/>
      <c r="AZ116" s="88"/>
      <c r="BA116" s="105">
        <f t="shared" si="360"/>
        <v>0</v>
      </c>
      <c r="BB116" s="96"/>
      <c r="BC116" s="105">
        <f t="shared" si="361"/>
        <v>0</v>
      </c>
      <c r="BD116" s="145">
        <v>0</v>
      </c>
      <c r="BE116" s="105">
        <f t="shared" si="362"/>
        <v>0</v>
      </c>
      <c r="BF116" s="66">
        <v>0</v>
      </c>
      <c r="BG116" s="105">
        <f t="shared" si="363"/>
        <v>0</v>
      </c>
      <c r="BH116" s="88">
        <v>0</v>
      </c>
      <c r="BI116" s="105">
        <f t="shared" si="364"/>
        <v>0</v>
      </c>
      <c r="BJ116" s="88">
        <v>0</v>
      </c>
      <c r="BK116" s="105">
        <f t="shared" si="365"/>
        <v>0</v>
      </c>
      <c r="BL116" s="90"/>
      <c r="BM116" s="105"/>
      <c r="BN116" s="88">
        <v>0</v>
      </c>
      <c r="BO116" s="105">
        <f t="shared" si="366"/>
        <v>0</v>
      </c>
      <c r="BP116" s="88">
        <v>0</v>
      </c>
      <c r="BQ116" s="105"/>
      <c r="BR116" s="66">
        <v>0</v>
      </c>
      <c r="BS116" s="105">
        <f t="shared" si="367"/>
        <v>0</v>
      </c>
      <c r="BT116" s="88">
        <v>0</v>
      </c>
      <c r="BU116" s="105">
        <f t="shared" si="368"/>
        <v>0</v>
      </c>
      <c r="BV116" s="88"/>
      <c r="BW116" s="105">
        <f t="shared" si="369"/>
        <v>0</v>
      </c>
      <c r="BX116" s="88"/>
      <c r="BY116" s="105">
        <f t="shared" si="370"/>
        <v>0</v>
      </c>
      <c r="BZ116" s="66"/>
      <c r="CA116" s="105">
        <f t="shared" si="371"/>
        <v>0</v>
      </c>
      <c r="CB116" s="88">
        <v>0</v>
      </c>
      <c r="CC116" s="105">
        <f t="shared" si="372"/>
        <v>0</v>
      </c>
      <c r="CD116" s="88">
        <v>0</v>
      </c>
      <c r="CE116" s="105">
        <f t="shared" si="373"/>
        <v>0</v>
      </c>
      <c r="CF116" s="66"/>
      <c r="CG116" s="87"/>
      <c r="CH116" s="87"/>
      <c r="CI116" s="87"/>
      <c r="CJ116" s="140"/>
      <c r="CK116" s="140"/>
      <c r="CL116" s="93">
        <f t="shared" ref="CL116:CM139" si="374">SUM(P116+N116+R116+T116+Z116+X116+V116+AD116+AB116+AF116+BB116+BF116+AH116+AP116+AR116+BP116+BR116+BN116+BT116+BV116+BJ116+AJ116+AL116+AN116+BD116+BH116+AT116+AV116+AX116+AZ116+BL116+BX116+BZ116+CB116+CD116+CF116+CH116)</f>
        <v>1</v>
      </c>
      <c r="CM116" s="93">
        <f t="shared" si="374"/>
        <v>492883.81560000003</v>
      </c>
      <c r="CN116" s="66">
        <f>[3]ДС!EP117</f>
        <v>0</v>
      </c>
      <c r="CO116" s="67">
        <f>[3]ДС!EQ117</f>
        <v>0</v>
      </c>
      <c r="CP116" s="94">
        <f t="shared" ref="CP116:CQ136" si="375">CL116+CN116</f>
        <v>1</v>
      </c>
      <c r="CQ116" s="94">
        <f t="shared" si="375"/>
        <v>492883.81560000003</v>
      </c>
    </row>
    <row r="117" spans="1:95" s="3" customFormat="1" ht="18.75" customHeight="1" x14ac:dyDescent="0.25">
      <c r="A117" s="122"/>
      <c r="B117" s="122">
        <v>89</v>
      </c>
      <c r="C117" s="123" t="s">
        <v>277</v>
      </c>
      <c r="D117" s="79" t="s">
        <v>278</v>
      </c>
      <c r="E117" s="80">
        <v>17622</v>
      </c>
      <c r="F117" s="81">
        <v>2.62</v>
      </c>
      <c r="G117" s="82"/>
      <c r="H117" s="83">
        <v>1</v>
      </c>
      <c r="I117" s="84"/>
      <c r="J117" s="137">
        <v>1.4</v>
      </c>
      <c r="K117" s="137">
        <v>1.68</v>
      </c>
      <c r="L117" s="137">
        <v>2.23</v>
      </c>
      <c r="M117" s="138">
        <v>2.57</v>
      </c>
      <c r="N117" s="95">
        <v>0</v>
      </c>
      <c r="O117" s="66">
        <f>SUM(N117*$E117*$F117*$H117*$J117*$O$9)</f>
        <v>0</v>
      </c>
      <c r="P117" s="95"/>
      <c r="Q117" s="66">
        <f>SUM(P117*$E117*$F117*$H117*$J117*$Q$9)</f>
        <v>0</v>
      </c>
      <c r="R117" s="87">
        <v>0</v>
      </c>
      <c r="S117" s="66">
        <f>SUM(R117*$E117*$F117*$H117*$J117*$S$9)</f>
        <v>0</v>
      </c>
      <c r="T117" s="96">
        <v>0</v>
      </c>
      <c r="U117" s="66">
        <f>SUM(T117*$E117*$F117*$H117*$J117*$U$9)</f>
        <v>0</v>
      </c>
      <c r="V117" s="95"/>
      <c r="W117" s="66">
        <f>SUM(V117*$E117*$F117*$H117*$J117*$W$9)</f>
        <v>0</v>
      </c>
      <c r="X117" s="88"/>
      <c r="Y117" s="87"/>
      <c r="Z117" s="95"/>
      <c r="AA117" s="66">
        <f>SUM(Z117*$E117*$F117*$H117*$J117*$AA$9)</f>
        <v>0</v>
      </c>
      <c r="AB117" s="87">
        <v>0</v>
      </c>
      <c r="AC117" s="66">
        <f>SUM(AB117*$E117*$F117*$H117*$J117*$AC$9)</f>
        <v>0</v>
      </c>
      <c r="AD117" s="96">
        <v>0</v>
      </c>
      <c r="AE117" s="66">
        <f>SUM(AD117*$E117*$F117*$H117*$K117*$AE$9)</f>
        <v>0</v>
      </c>
      <c r="AF117" s="87"/>
      <c r="AG117" s="66">
        <f>SUM(AF117*$E117*$F117*$H117*$K117*$AG$9)</f>
        <v>0</v>
      </c>
      <c r="AH117" s="87"/>
      <c r="AI117" s="66">
        <f>SUM(AH117*$E117*$F117*$H117*$J117*$AI$9)</f>
        <v>0</v>
      </c>
      <c r="AJ117" s="95"/>
      <c r="AK117" s="66">
        <f>SUM(AJ117*$E117*$F117*$H117*$J117*$AK$9)</f>
        <v>0</v>
      </c>
      <c r="AL117" s="95"/>
      <c r="AM117" s="87"/>
      <c r="AN117" s="95"/>
      <c r="AO117" s="66">
        <f>SUM(AN117*$E117*$F117*$H117*$J117*$AO$9)</f>
        <v>0</v>
      </c>
      <c r="AP117" s="95"/>
      <c r="AQ117" s="66">
        <f>SUM(AP117*$E117*$F117*$H117*$J117*$AQ$9)</f>
        <v>0</v>
      </c>
      <c r="AR117" s="87"/>
      <c r="AS117" s="66">
        <f>SUM(AR117*$E117*$F117*$H117*$J117*$AS$9)</f>
        <v>0</v>
      </c>
      <c r="AT117" s="95"/>
      <c r="AU117" s="66">
        <f>SUM(AT117*$E117*$F117*$H117*$J117*$AU$9)</f>
        <v>0</v>
      </c>
      <c r="AV117" s="95"/>
      <c r="AW117" s="66">
        <f>SUM(AV117*$E117*$F117*$H117*$J117*$AW$9)</f>
        <v>0</v>
      </c>
      <c r="AX117" s="95"/>
      <c r="AY117" s="66">
        <f>SUM(AX117*$E117*$F117*$H117*$J117*$AY$9)</f>
        <v>0</v>
      </c>
      <c r="AZ117" s="95"/>
      <c r="BA117" s="66">
        <f>SUM(AZ117*$E117*$F117*$H117*$J117*$BA$9)</f>
        <v>0</v>
      </c>
      <c r="BB117" s="96"/>
      <c r="BC117" s="66">
        <f>SUM(BB117*$E117*$F117*$H117*$K117*$BC$9)</f>
        <v>0</v>
      </c>
      <c r="BD117" s="159"/>
      <c r="BE117" s="66">
        <f>SUM(BD117*$E117*$F117*$H117*$K117*$BE$9)</f>
        <v>0</v>
      </c>
      <c r="BF117" s="87"/>
      <c r="BG117" s="66">
        <f>SUM(BF117*$E117*$F117*$H117*$K117*$BG$9)</f>
        <v>0</v>
      </c>
      <c r="BH117" s="95"/>
      <c r="BI117" s="66">
        <f>SUM(BH117*$E117*$F117*$H117*$K117*$BI$9)</f>
        <v>0</v>
      </c>
      <c r="BJ117" s="95"/>
      <c r="BK117" s="66">
        <f>SUM(BJ117*$E117*$F117*$H117*$K117*$BK$9)</f>
        <v>0</v>
      </c>
      <c r="BL117" s="97"/>
      <c r="BM117" s="66"/>
      <c r="BN117" s="95"/>
      <c r="BO117" s="66">
        <f>SUM(BN117*$E117*$F117*$H117*$K117*$BO$9)</f>
        <v>0</v>
      </c>
      <c r="BP117" s="95"/>
      <c r="BQ117" s="66">
        <f>SUM(BP117*$E117*$F117*$H117*$K117*$BQ$9)</f>
        <v>0</v>
      </c>
      <c r="BR117" s="87"/>
      <c r="BS117" s="66">
        <f>SUM(BR117*$E117*$F117*$H117*$K117*$BS$9)</f>
        <v>0</v>
      </c>
      <c r="BT117" s="95"/>
      <c r="BU117" s="66">
        <f>SUM(BT117*$E117*$F117*$H117*$K117*$BU$9)</f>
        <v>0</v>
      </c>
      <c r="BV117" s="95"/>
      <c r="BW117" s="66">
        <f>SUM(BV117*$E117*$F117*$H117*$K117*$BW$9)</f>
        <v>0</v>
      </c>
      <c r="BX117" s="95"/>
      <c r="BY117" s="66">
        <f>(BX117*$E117*$F117*$H117*$K117*BY$9)</f>
        <v>0</v>
      </c>
      <c r="BZ117" s="66"/>
      <c r="CA117" s="66">
        <f>(BZ117*$E117*$F117*$H117*$K117*CA$9)</f>
        <v>0</v>
      </c>
      <c r="CB117" s="95"/>
      <c r="CC117" s="66">
        <f>(CB117*$E117*$F117*$H117*$L117*CC$9)</f>
        <v>0</v>
      </c>
      <c r="CD117" s="95"/>
      <c r="CE117" s="66">
        <f>(CD117*$E117*$F117*$H117*$M117*CE$9)</f>
        <v>0</v>
      </c>
      <c r="CF117" s="66"/>
      <c r="CG117" s="66">
        <f>(CF117*$E117*$F117*$H117*$K117*CG$9)</f>
        <v>0</v>
      </c>
      <c r="CH117" s="87"/>
      <c r="CI117" s="66">
        <f>(CH117*$E117*$F117*$H117*$J117*CI$9)</f>
        <v>0</v>
      </c>
      <c r="CJ117" s="140"/>
      <c r="CK117" s="140"/>
      <c r="CL117" s="93">
        <f t="shared" si="374"/>
        <v>0</v>
      </c>
      <c r="CM117" s="93">
        <f t="shared" si="374"/>
        <v>0</v>
      </c>
      <c r="CN117" s="66">
        <f>[3]ДС!EP118</f>
        <v>0</v>
      </c>
      <c r="CO117" s="67">
        <f>[3]ДС!EQ118</f>
        <v>0</v>
      </c>
      <c r="CP117" s="94">
        <f t="shared" si="375"/>
        <v>0</v>
      </c>
      <c r="CQ117" s="94">
        <f t="shared" si="375"/>
        <v>0</v>
      </c>
    </row>
    <row r="118" spans="1:95" s="3" customFormat="1" ht="45" x14ac:dyDescent="0.25">
      <c r="A118" s="122"/>
      <c r="B118" s="122">
        <v>90</v>
      </c>
      <c r="C118" s="172" t="s">
        <v>279</v>
      </c>
      <c r="D118" s="167" t="s">
        <v>280</v>
      </c>
      <c r="E118" s="80">
        <v>17622</v>
      </c>
      <c r="F118" s="151">
        <v>0.33</v>
      </c>
      <c r="G118" s="234">
        <v>0.33179999999999998</v>
      </c>
      <c r="H118" s="83">
        <v>1</v>
      </c>
      <c r="I118" s="84"/>
      <c r="J118" s="85">
        <v>1.4</v>
      </c>
      <c r="K118" s="85">
        <v>1.68</v>
      </c>
      <c r="L118" s="85">
        <v>2.23</v>
      </c>
      <c r="M118" s="86">
        <v>2.57</v>
      </c>
      <c r="N118" s="87">
        <v>0</v>
      </c>
      <c r="O118" s="105">
        <f t="shared" ref="O118:O139" si="376">(N118*$E118*$F118*((1-$G118)+$G118*$J118*$H118))</f>
        <v>0</v>
      </c>
      <c r="P118" s="88"/>
      <c r="Q118" s="105">
        <f t="shared" ref="Q118:Q139" si="377">(P118*$E118*$F118*((1-$G118)+$G118*$J118*$H118))</f>
        <v>0</v>
      </c>
      <c r="R118" s="66">
        <v>0</v>
      </c>
      <c r="S118" s="105">
        <f t="shared" ref="S118:S139" si="378">(R118*$E118*$F118*((1-$G118)+$G118*$J118*$H118))</f>
        <v>0</v>
      </c>
      <c r="T118" s="168">
        <v>140</v>
      </c>
      <c r="U118" s="105">
        <f t="shared" ref="U118:U139" si="379">(T118*$E118*$F118*((1-$G118)+$G118*$J118*$H118))</f>
        <v>922188.58300799993</v>
      </c>
      <c r="V118" s="88"/>
      <c r="W118" s="105">
        <f t="shared" ref="W118:W139" si="380">(V118*$E118*$F118*((1-$G118)+$G118*$J118*$H118))</f>
        <v>0</v>
      </c>
      <c r="X118" s="88"/>
      <c r="Y118" s="105">
        <f t="shared" ref="Y118:Y139" si="381">(X118*$E118*$F118*((1-$G118)+$G118*$J118*$H118))</f>
        <v>0</v>
      </c>
      <c r="Z118" s="88"/>
      <c r="AA118" s="105"/>
      <c r="AB118" s="66">
        <v>0</v>
      </c>
      <c r="AC118" s="105">
        <f t="shared" ref="AC118:AC139" si="382">(AB118*$E118*$F118*((1-$G118)+$G118*$J118*$H118))</f>
        <v>0</v>
      </c>
      <c r="AD118" s="89">
        <v>52</v>
      </c>
      <c r="AE118" s="105">
        <f t="shared" ref="AE118:AE139" si="383">(AD118*$E118*$F118*((1-$G118)+$G118*$K118*$H118))</f>
        <v>370620.75555647997</v>
      </c>
      <c r="AF118" s="66"/>
      <c r="AG118" s="105">
        <f t="shared" ref="AG118:AG139" si="384">(AF118*$E118*$F118*((1-$G118)+$G118*$K118*$H118))</f>
        <v>0</v>
      </c>
      <c r="AH118" s="66"/>
      <c r="AI118" s="105">
        <f t="shared" ref="AI118:AI139" si="385">(AH118*$E118*$F118*((1-$G118)+$G118*$J118*$H118))</f>
        <v>0</v>
      </c>
      <c r="AJ118" s="88"/>
      <c r="AK118" s="105">
        <f t="shared" ref="AK118:AK139" si="386">(AJ118*$E118*$F118*((1-$G118)+$G118*$J118*$H118))</f>
        <v>0</v>
      </c>
      <c r="AL118" s="88"/>
      <c r="AM118" s="105"/>
      <c r="AN118" s="88"/>
      <c r="AO118" s="105">
        <f t="shared" ref="AO118:AO139" si="387">(AN118*$E118*$F118*((1-$G118)+$G118*$J118*$H118))</f>
        <v>0</v>
      </c>
      <c r="AP118" s="88"/>
      <c r="AQ118" s="105">
        <f t="shared" ref="AQ118:AQ139" si="388">(AP118*$E118*$F118*((1-$G118)+$G118*$J118*$H118))</f>
        <v>0</v>
      </c>
      <c r="AR118" s="66"/>
      <c r="AS118" s="105">
        <f t="shared" ref="AS118:AS139" si="389">(AR118*$E118*$F118*((1-$G118)+$G118*$J118*$H118))</f>
        <v>0</v>
      </c>
      <c r="AT118" s="88"/>
      <c r="AU118" s="105">
        <f t="shared" ref="AU118:AU139" si="390">(AT118*$E118*$F118*((1-$G118)+$G118*$J118*$H118))</f>
        <v>0</v>
      </c>
      <c r="AV118" s="88"/>
      <c r="AW118" s="105">
        <f t="shared" ref="AW118:AW139" si="391">(AV118*$E118*$F118*((1-$G118)+$G118*$J118*$H118))</f>
        <v>0</v>
      </c>
      <c r="AX118" s="66"/>
      <c r="AY118" s="105"/>
      <c r="AZ118" s="88"/>
      <c r="BA118" s="105">
        <f t="shared" ref="BA118:BA139" si="392">(AZ118*$E118*$F118*((1-$G118)+$G118*$J118*$H118))</f>
        <v>0</v>
      </c>
      <c r="BB118" s="89"/>
      <c r="BC118" s="105">
        <f t="shared" ref="BC118:BC139" si="393">(BB118*$E118*$F118*((1-$G118)+$G118*$K118*$H118))</f>
        <v>0</v>
      </c>
      <c r="BD118" s="145"/>
      <c r="BE118" s="105">
        <f t="shared" ref="BE118:BE139" si="394">(BD118*$E118*$F118*((1-$G118)+$G118*$K118*$H118))</f>
        <v>0</v>
      </c>
      <c r="BF118" s="66"/>
      <c r="BG118" s="105">
        <f t="shared" ref="BG118:BG139" si="395">(BF118*$E118*$F118*((1-$G118)+$G118*$K118*$H118))</f>
        <v>0</v>
      </c>
      <c r="BH118" s="88"/>
      <c r="BI118" s="105">
        <f t="shared" ref="BI118:BI139" si="396">(BH118*$E118*$F118*((1-$G118)+$G118*$K118*$H118))</f>
        <v>0</v>
      </c>
      <c r="BJ118" s="66">
        <v>12</v>
      </c>
      <c r="BK118" s="105">
        <f t="shared" ref="BK118:BK139" si="397">(BJ118*$E118*$F118*((1-$G118)+$G118*$K118*$H118))</f>
        <v>85527.86666688</v>
      </c>
      <c r="BL118" s="90"/>
      <c r="BM118" s="105"/>
      <c r="BN118" s="88"/>
      <c r="BO118" s="105">
        <f t="shared" ref="BO118:BO139" si="398">(BN118*$E118*$F118*((1-$G118)+$G118*$K118*$H118))</f>
        <v>0</v>
      </c>
      <c r="BP118" s="88"/>
      <c r="BQ118" s="105"/>
      <c r="BR118" s="66"/>
      <c r="BS118" s="105">
        <f t="shared" ref="BS118:BS139" si="399">(BR118*$E118*$F118*((1-$G118)+$G118*$K118*$H118))</f>
        <v>0</v>
      </c>
      <c r="BT118" s="88"/>
      <c r="BU118" s="105">
        <f t="shared" ref="BU118:BU139" si="400">(BT118*$E118*$F118*((1-$G118)+$G118*$K118*$H118))</f>
        <v>0</v>
      </c>
      <c r="BV118" s="88"/>
      <c r="BW118" s="105">
        <f t="shared" ref="BW118:BW139" si="401">(BV118*$E118*$F118*((1-$G118)+$G118*$K118*$H118))</f>
        <v>0</v>
      </c>
      <c r="BX118" s="88"/>
      <c r="BY118" s="105">
        <f t="shared" ref="BY118:BY139" si="402">(BX118*$E118*$F118*((1-$G118)+$G118*$K118*$H118))</f>
        <v>0</v>
      </c>
      <c r="BZ118" s="168"/>
      <c r="CA118" s="105">
        <f t="shared" ref="CA118:CA139" si="403">(BZ118*$E118*$F118*((1-$G118)+$G118*$K118*$H118))</f>
        <v>0</v>
      </c>
      <c r="CB118" s="88"/>
      <c r="CC118" s="105">
        <f t="shared" ref="CC118:CC139" si="404">(CB118*$E118*$F118*((1-$G118)+$G118*$L118*$H118))</f>
        <v>0</v>
      </c>
      <c r="CD118" s="88"/>
      <c r="CE118" s="105">
        <f t="shared" ref="CE118:CE139" si="405">(CD118*$E118*$F118*((1-$G118)+$G118*$M118*$H118))</f>
        <v>0</v>
      </c>
      <c r="CF118" s="66"/>
      <c r="CG118" s="66"/>
      <c r="CH118" s="66"/>
      <c r="CI118" s="66"/>
      <c r="CJ118" s="92"/>
      <c r="CK118" s="92"/>
      <c r="CL118" s="93">
        <f t="shared" si="374"/>
        <v>204</v>
      </c>
      <c r="CM118" s="93">
        <f t="shared" si="374"/>
        <v>1378337.2052313599</v>
      </c>
      <c r="CN118" s="66">
        <f>[3]ДС!EP119</f>
        <v>7121</v>
      </c>
      <c r="CO118" s="67">
        <f>[3]ДС!EQ119</f>
        <v>48122590.888326228</v>
      </c>
      <c r="CP118" s="94">
        <f t="shared" si="375"/>
        <v>7325</v>
      </c>
      <c r="CQ118" s="94">
        <f t="shared" si="375"/>
        <v>49500928.093557589</v>
      </c>
    </row>
    <row r="119" spans="1:95" s="3" customFormat="1" ht="45" customHeight="1" x14ac:dyDescent="0.25">
      <c r="A119" s="122"/>
      <c r="B119" s="122">
        <v>91</v>
      </c>
      <c r="C119" s="172" t="s">
        <v>281</v>
      </c>
      <c r="D119" s="167" t="s">
        <v>282</v>
      </c>
      <c r="E119" s="80">
        <v>17622</v>
      </c>
      <c r="F119" s="151">
        <v>0.76</v>
      </c>
      <c r="G119" s="234">
        <v>0.19040000000000001</v>
      </c>
      <c r="H119" s="83">
        <v>1</v>
      </c>
      <c r="I119" s="84"/>
      <c r="J119" s="137">
        <v>1.4</v>
      </c>
      <c r="K119" s="137">
        <v>1.68</v>
      </c>
      <c r="L119" s="137">
        <v>2.23</v>
      </c>
      <c r="M119" s="138">
        <v>2.57</v>
      </c>
      <c r="N119" s="95">
        <v>0</v>
      </c>
      <c r="O119" s="105">
        <f t="shared" si="376"/>
        <v>0</v>
      </c>
      <c r="P119" s="88"/>
      <c r="Q119" s="105">
        <f t="shared" si="377"/>
        <v>0</v>
      </c>
      <c r="R119" s="66">
        <v>0</v>
      </c>
      <c r="S119" s="105">
        <f t="shared" si="378"/>
        <v>0</v>
      </c>
      <c r="T119" s="168">
        <v>295</v>
      </c>
      <c r="U119" s="105">
        <f t="shared" si="379"/>
        <v>4251749.3187840004</v>
      </c>
      <c r="V119" s="88"/>
      <c r="W119" s="105">
        <f t="shared" si="380"/>
        <v>0</v>
      </c>
      <c r="X119" s="88"/>
      <c r="Y119" s="105">
        <f t="shared" si="381"/>
        <v>0</v>
      </c>
      <c r="Z119" s="88"/>
      <c r="AA119" s="105"/>
      <c r="AB119" s="66">
        <v>0</v>
      </c>
      <c r="AC119" s="105">
        <f t="shared" si="382"/>
        <v>0</v>
      </c>
      <c r="AD119" s="89">
        <v>22</v>
      </c>
      <c r="AE119" s="105">
        <f t="shared" si="383"/>
        <v>332787.44936448004</v>
      </c>
      <c r="AF119" s="66"/>
      <c r="AG119" s="105">
        <f t="shared" si="384"/>
        <v>0</v>
      </c>
      <c r="AH119" s="66"/>
      <c r="AI119" s="105">
        <f t="shared" si="385"/>
        <v>0</v>
      </c>
      <c r="AJ119" s="88"/>
      <c r="AK119" s="105">
        <f t="shared" si="386"/>
        <v>0</v>
      </c>
      <c r="AL119" s="88"/>
      <c r="AM119" s="105"/>
      <c r="AN119" s="88"/>
      <c r="AO119" s="105">
        <f t="shared" si="387"/>
        <v>0</v>
      </c>
      <c r="AP119" s="88"/>
      <c r="AQ119" s="105">
        <f t="shared" si="388"/>
        <v>0</v>
      </c>
      <c r="AR119" s="66"/>
      <c r="AS119" s="105">
        <f t="shared" si="389"/>
        <v>0</v>
      </c>
      <c r="AT119" s="88"/>
      <c r="AU119" s="105">
        <f t="shared" si="390"/>
        <v>0</v>
      </c>
      <c r="AV119" s="88"/>
      <c r="AW119" s="105">
        <f t="shared" si="391"/>
        <v>0</v>
      </c>
      <c r="AX119" s="88"/>
      <c r="AY119" s="105"/>
      <c r="AZ119" s="88"/>
      <c r="BA119" s="105">
        <f t="shared" si="392"/>
        <v>0</v>
      </c>
      <c r="BB119" s="89"/>
      <c r="BC119" s="105">
        <f t="shared" si="393"/>
        <v>0</v>
      </c>
      <c r="BD119" s="145"/>
      <c r="BE119" s="105">
        <f t="shared" si="394"/>
        <v>0</v>
      </c>
      <c r="BF119" s="66"/>
      <c r="BG119" s="105">
        <f t="shared" si="395"/>
        <v>0</v>
      </c>
      <c r="BH119" s="88"/>
      <c r="BI119" s="105">
        <f t="shared" si="396"/>
        <v>0</v>
      </c>
      <c r="BJ119" s="88"/>
      <c r="BK119" s="105">
        <f t="shared" si="397"/>
        <v>0</v>
      </c>
      <c r="BL119" s="90"/>
      <c r="BM119" s="105"/>
      <c r="BN119" s="88"/>
      <c r="BO119" s="105">
        <f t="shared" si="398"/>
        <v>0</v>
      </c>
      <c r="BP119" s="88"/>
      <c r="BQ119" s="105"/>
      <c r="BR119" s="66"/>
      <c r="BS119" s="105">
        <f t="shared" si="399"/>
        <v>0</v>
      </c>
      <c r="BT119" s="88"/>
      <c r="BU119" s="105">
        <f t="shared" si="400"/>
        <v>0</v>
      </c>
      <c r="BV119" s="88"/>
      <c r="BW119" s="105">
        <f t="shared" si="401"/>
        <v>0</v>
      </c>
      <c r="BX119" s="88"/>
      <c r="BY119" s="105">
        <f t="shared" si="402"/>
        <v>0</v>
      </c>
      <c r="BZ119" s="168"/>
      <c r="CA119" s="105">
        <f t="shared" si="403"/>
        <v>0</v>
      </c>
      <c r="CB119" s="88"/>
      <c r="CC119" s="105">
        <f t="shared" si="404"/>
        <v>0</v>
      </c>
      <c r="CD119" s="66">
        <v>18</v>
      </c>
      <c r="CE119" s="105">
        <f t="shared" si="405"/>
        <v>313131.22207488003</v>
      </c>
      <c r="CF119" s="66"/>
      <c r="CG119" s="66"/>
      <c r="CH119" s="66"/>
      <c r="CI119" s="66"/>
      <c r="CJ119" s="66"/>
      <c r="CK119" s="66"/>
      <c r="CL119" s="93">
        <f t="shared" si="374"/>
        <v>335</v>
      </c>
      <c r="CM119" s="93">
        <f t="shared" si="374"/>
        <v>4897667.9902233602</v>
      </c>
      <c r="CN119" s="66">
        <f>[3]ДС!EP120</f>
        <v>1498</v>
      </c>
      <c r="CO119" s="67">
        <f>[3]ДС!EQ120</f>
        <v>21627366.533498872</v>
      </c>
      <c r="CP119" s="94">
        <f t="shared" si="375"/>
        <v>1833</v>
      </c>
      <c r="CQ119" s="94">
        <f t="shared" si="375"/>
        <v>26525034.523722231</v>
      </c>
    </row>
    <row r="120" spans="1:95" s="3" customFormat="1" ht="45" customHeight="1" x14ac:dyDescent="0.25">
      <c r="A120" s="122"/>
      <c r="B120" s="122">
        <v>92</v>
      </c>
      <c r="C120" s="172" t="s">
        <v>283</v>
      </c>
      <c r="D120" s="167" t="s">
        <v>284</v>
      </c>
      <c r="E120" s="80">
        <v>17622</v>
      </c>
      <c r="F120" s="151">
        <v>1.24</v>
      </c>
      <c r="G120" s="234">
        <v>0.1056</v>
      </c>
      <c r="H120" s="83">
        <v>1</v>
      </c>
      <c r="I120" s="84"/>
      <c r="J120" s="85">
        <v>1.4</v>
      </c>
      <c r="K120" s="85">
        <v>1.68</v>
      </c>
      <c r="L120" s="85">
        <v>2.23</v>
      </c>
      <c r="M120" s="86">
        <v>2.57</v>
      </c>
      <c r="N120" s="95">
        <v>0</v>
      </c>
      <c r="O120" s="105">
        <f t="shared" si="376"/>
        <v>0</v>
      </c>
      <c r="P120" s="88">
        <v>0</v>
      </c>
      <c r="Q120" s="105">
        <f t="shared" si="377"/>
        <v>0</v>
      </c>
      <c r="R120" s="66">
        <v>0</v>
      </c>
      <c r="S120" s="105">
        <f t="shared" si="378"/>
        <v>0</v>
      </c>
      <c r="T120" s="168">
        <v>41</v>
      </c>
      <c r="U120" s="105">
        <f t="shared" si="379"/>
        <v>933745.40075520007</v>
      </c>
      <c r="V120" s="88">
        <v>0</v>
      </c>
      <c r="W120" s="105">
        <f t="shared" si="380"/>
        <v>0</v>
      </c>
      <c r="X120" s="88"/>
      <c r="Y120" s="105">
        <f t="shared" si="381"/>
        <v>0</v>
      </c>
      <c r="Z120" s="88"/>
      <c r="AA120" s="105"/>
      <c r="AB120" s="66">
        <v>0</v>
      </c>
      <c r="AC120" s="105">
        <f t="shared" si="382"/>
        <v>0</v>
      </c>
      <c r="AD120" s="89">
        <v>20</v>
      </c>
      <c r="AE120" s="105">
        <f t="shared" si="383"/>
        <v>468407.53428479994</v>
      </c>
      <c r="AF120" s="66">
        <v>0</v>
      </c>
      <c r="AG120" s="105">
        <f t="shared" si="384"/>
        <v>0</v>
      </c>
      <c r="AH120" s="66"/>
      <c r="AI120" s="105">
        <f t="shared" si="385"/>
        <v>0</v>
      </c>
      <c r="AJ120" s="88">
        <v>0</v>
      </c>
      <c r="AK120" s="105">
        <f t="shared" si="386"/>
        <v>0</v>
      </c>
      <c r="AL120" s="88"/>
      <c r="AM120" s="105"/>
      <c r="AN120" s="88"/>
      <c r="AO120" s="105">
        <f t="shared" si="387"/>
        <v>0</v>
      </c>
      <c r="AP120" s="88">
        <v>0</v>
      </c>
      <c r="AQ120" s="105">
        <f t="shared" si="388"/>
        <v>0</v>
      </c>
      <c r="AR120" s="66">
        <v>0</v>
      </c>
      <c r="AS120" s="105">
        <f t="shared" si="389"/>
        <v>0</v>
      </c>
      <c r="AT120" s="88">
        <v>0</v>
      </c>
      <c r="AU120" s="105">
        <f t="shared" si="390"/>
        <v>0</v>
      </c>
      <c r="AV120" s="88">
        <v>0</v>
      </c>
      <c r="AW120" s="105">
        <f t="shared" si="391"/>
        <v>0</v>
      </c>
      <c r="AX120" s="88">
        <v>0</v>
      </c>
      <c r="AY120" s="105"/>
      <c r="AZ120" s="88"/>
      <c r="BA120" s="105">
        <f t="shared" si="392"/>
        <v>0</v>
      </c>
      <c r="BB120" s="89">
        <v>0</v>
      </c>
      <c r="BC120" s="105">
        <f t="shared" si="393"/>
        <v>0</v>
      </c>
      <c r="BD120" s="145">
        <v>0</v>
      </c>
      <c r="BE120" s="105">
        <f t="shared" si="394"/>
        <v>0</v>
      </c>
      <c r="BF120" s="66">
        <v>0</v>
      </c>
      <c r="BG120" s="105">
        <f t="shared" si="395"/>
        <v>0</v>
      </c>
      <c r="BH120" s="88">
        <v>0</v>
      </c>
      <c r="BI120" s="105">
        <f t="shared" si="396"/>
        <v>0</v>
      </c>
      <c r="BJ120" s="88">
        <v>0</v>
      </c>
      <c r="BK120" s="105">
        <f t="shared" si="397"/>
        <v>0</v>
      </c>
      <c r="BL120" s="90"/>
      <c r="BM120" s="105"/>
      <c r="BN120" s="88">
        <v>0</v>
      </c>
      <c r="BO120" s="105">
        <f t="shared" si="398"/>
        <v>0</v>
      </c>
      <c r="BP120" s="88">
        <v>0</v>
      </c>
      <c r="BQ120" s="105"/>
      <c r="BR120" s="66">
        <v>0</v>
      </c>
      <c r="BS120" s="105">
        <f t="shared" si="399"/>
        <v>0</v>
      </c>
      <c r="BT120" s="88">
        <v>0</v>
      </c>
      <c r="BU120" s="105">
        <f t="shared" si="400"/>
        <v>0</v>
      </c>
      <c r="BV120" s="88"/>
      <c r="BW120" s="105">
        <f t="shared" si="401"/>
        <v>0</v>
      </c>
      <c r="BX120" s="88"/>
      <c r="BY120" s="105">
        <f t="shared" si="402"/>
        <v>0</v>
      </c>
      <c r="BZ120" s="168"/>
      <c r="CA120" s="105">
        <f t="shared" si="403"/>
        <v>0</v>
      </c>
      <c r="CB120" s="88">
        <v>0</v>
      </c>
      <c r="CC120" s="105">
        <f t="shared" si="404"/>
        <v>0</v>
      </c>
      <c r="CD120" s="88">
        <v>0</v>
      </c>
      <c r="CE120" s="105">
        <f t="shared" si="405"/>
        <v>0</v>
      </c>
      <c r="CF120" s="66"/>
      <c r="CG120" s="66"/>
      <c r="CH120" s="66"/>
      <c r="CI120" s="66"/>
      <c r="CJ120" s="92"/>
      <c r="CK120" s="92"/>
      <c r="CL120" s="93">
        <f t="shared" si="374"/>
        <v>61</v>
      </c>
      <c r="CM120" s="93">
        <f t="shared" si="374"/>
        <v>1402152.9350399999</v>
      </c>
      <c r="CN120" s="66">
        <f>[3]ДС!EP121</f>
        <v>426</v>
      </c>
      <c r="CO120" s="67">
        <f>[3]ДС!EQ121</f>
        <v>9719287.1200972795</v>
      </c>
      <c r="CP120" s="94">
        <f t="shared" si="375"/>
        <v>487</v>
      </c>
      <c r="CQ120" s="94">
        <f t="shared" si="375"/>
        <v>11121440.05513728</v>
      </c>
    </row>
    <row r="121" spans="1:95" s="3" customFormat="1" ht="45" x14ac:dyDescent="0.25">
      <c r="A121" s="122"/>
      <c r="B121" s="122">
        <v>93</v>
      </c>
      <c r="C121" s="172" t="s">
        <v>285</v>
      </c>
      <c r="D121" s="167" t="s">
        <v>286</v>
      </c>
      <c r="E121" s="80">
        <v>17622</v>
      </c>
      <c r="F121" s="151">
        <v>1.84</v>
      </c>
      <c r="G121" s="234">
        <v>0.35449999999999998</v>
      </c>
      <c r="H121" s="83">
        <v>1</v>
      </c>
      <c r="I121" s="84"/>
      <c r="J121" s="85">
        <v>1.4</v>
      </c>
      <c r="K121" s="85">
        <v>1.68</v>
      </c>
      <c r="L121" s="85">
        <v>2.23</v>
      </c>
      <c r="M121" s="86">
        <v>2.57</v>
      </c>
      <c r="N121" s="95">
        <v>0</v>
      </c>
      <c r="O121" s="105">
        <f t="shared" si="376"/>
        <v>0</v>
      </c>
      <c r="P121" s="88"/>
      <c r="Q121" s="105">
        <f t="shared" si="377"/>
        <v>0</v>
      </c>
      <c r="R121" s="66">
        <v>0</v>
      </c>
      <c r="S121" s="105">
        <f t="shared" si="378"/>
        <v>0</v>
      </c>
      <c r="T121" s="168">
        <v>218</v>
      </c>
      <c r="U121" s="105">
        <f t="shared" si="379"/>
        <v>8070855.1355520003</v>
      </c>
      <c r="V121" s="88"/>
      <c r="W121" s="105">
        <f t="shared" si="380"/>
        <v>0</v>
      </c>
      <c r="X121" s="88"/>
      <c r="Y121" s="105">
        <f t="shared" si="381"/>
        <v>0</v>
      </c>
      <c r="Z121" s="88"/>
      <c r="AA121" s="105"/>
      <c r="AB121" s="66">
        <v>0</v>
      </c>
      <c r="AC121" s="105">
        <f t="shared" si="382"/>
        <v>0</v>
      </c>
      <c r="AD121" s="89">
        <v>76</v>
      </c>
      <c r="AE121" s="105">
        <f t="shared" si="383"/>
        <v>3058295.1113088001</v>
      </c>
      <c r="AF121" s="66"/>
      <c r="AG121" s="105">
        <f t="shared" si="384"/>
        <v>0</v>
      </c>
      <c r="AH121" s="66"/>
      <c r="AI121" s="105">
        <f t="shared" si="385"/>
        <v>0</v>
      </c>
      <c r="AJ121" s="88"/>
      <c r="AK121" s="105">
        <f t="shared" si="386"/>
        <v>0</v>
      </c>
      <c r="AL121" s="88"/>
      <c r="AM121" s="105"/>
      <c r="AN121" s="88"/>
      <c r="AO121" s="105">
        <f t="shared" si="387"/>
        <v>0</v>
      </c>
      <c r="AP121" s="88"/>
      <c r="AQ121" s="105">
        <f t="shared" si="388"/>
        <v>0</v>
      </c>
      <c r="AR121" s="66"/>
      <c r="AS121" s="105">
        <f t="shared" si="389"/>
        <v>0</v>
      </c>
      <c r="AT121" s="88"/>
      <c r="AU121" s="105">
        <f t="shared" si="390"/>
        <v>0</v>
      </c>
      <c r="AV121" s="88"/>
      <c r="AW121" s="105">
        <f t="shared" si="391"/>
        <v>0</v>
      </c>
      <c r="AX121" s="88"/>
      <c r="AY121" s="105"/>
      <c r="AZ121" s="88"/>
      <c r="BA121" s="105">
        <f t="shared" si="392"/>
        <v>0</v>
      </c>
      <c r="BB121" s="89"/>
      <c r="BC121" s="105">
        <f t="shared" si="393"/>
        <v>0</v>
      </c>
      <c r="BD121" s="145"/>
      <c r="BE121" s="105">
        <f t="shared" si="394"/>
        <v>0</v>
      </c>
      <c r="BF121" s="66"/>
      <c r="BG121" s="105">
        <f t="shared" si="395"/>
        <v>0</v>
      </c>
      <c r="BH121" s="88"/>
      <c r="BI121" s="105">
        <f t="shared" si="396"/>
        <v>0</v>
      </c>
      <c r="BJ121" s="88"/>
      <c r="BK121" s="105">
        <f t="shared" si="397"/>
        <v>0</v>
      </c>
      <c r="BL121" s="90"/>
      <c r="BM121" s="105"/>
      <c r="BN121" s="88"/>
      <c r="BO121" s="105">
        <f t="shared" si="398"/>
        <v>0</v>
      </c>
      <c r="BP121" s="88"/>
      <c r="BQ121" s="105"/>
      <c r="BR121" s="66"/>
      <c r="BS121" s="105">
        <f t="shared" si="399"/>
        <v>0</v>
      </c>
      <c r="BT121" s="88"/>
      <c r="BU121" s="105">
        <f t="shared" si="400"/>
        <v>0</v>
      </c>
      <c r="BV121" s="88"/>
      <c r="BW121" s="105">
        <f t="shared" si="401"/>
        <v>0</v>
      </c>
      <c r="BX121" s="88"/>
      <c r="BY121" s="105">
        <f t="shared" si="402"/>
        <v>0</v>
      </c>
      <c r="BZ121" s="168"/>
      <c r="CA121" s="105">
        <f t="shared" si="403"/>
        <v>0</v>
      </c>
      <c r="CB121" s="88"/>
      <c r="CC121" s="105">
        <f t="shared" si="404"/>
        <v>0</v>
      </c>
      <c r="CD121" s="88"/>
      <c r="CE121" s="105">
        <f t="shared" si="405"/>
        <v>0</v>
      </c>
      <c r="CF121" s="66"/>
      <c r="CG121" s="66"/>
      <c r="CH121" s="66"/>
      <c r="CI121" s="66"/>
      <c r="CJ121" s="92"/>
      <c r="CK121" s="92"/>
      <c r="CL121" s="93">
        <f t="shared" si="374"/>
        <v>294</v>
      </c>
      <c r="CM121" s="93">
        <f t="shared" si="374"/>
        <v>11129150.2468608</v>
      </c>
      <c r="CN121" s="66">
        <f>[3]ДС!EP122</f>
        <v>553</v>
      </c>
      <c r="CO121" s="67">
        <f>[3]ДС!EQ122</f>
        <v>20595617.256614398</v>
      </c>
      <c r="CP121" s="94">
        <f t="shared" si="375"/>
        <v>847</v>
      </c>
      <c r="CQ121" s="94">
        <f t="shared" si="375"/>
        <v>31724767.503475197</v>
      </c>
    </row>
    <row r="122" spans="1:95" s="3" customFormat="1" ht="45" customHeight="1" x14ac:dyDescent="0.25">
      <c r="A122" s="122"/>
      <c r="B122" s="122">
        <v>94</v>
      </c>
      <c r="C122" s="172" t="s">
        <v>287</v>
      </c>
      <c r="D122" s="167" t="s">
        <v>288</v>
      </c>
      <c r="E122" s="80">
        <v>17622</v>
      </c>
      <c r="F122" s="151">
        <v>2.65</v>
      </c>
      <c r="G122" s="234">
        <v>6.3100000000000003E-2</v>
      </c>
      <c r="H122" s="83">
        <v>1</v>
      </c>
      <c r="I122" s="84"/>
      <c r="J122" s="85">
        <v>1.4</v>
      </c>
      <c r="K122" s="85">
        <v>1.68</v>
      </c>
      <c r="L122" s="85">
        <v>2.23</v>
      </c>
      <c r="M122" s="86">
        <v>2.57</v>
      </c>
      <c r="N122" s="95">
        <v>0</v>
      </c>
      <c r="O122" s="105">
        <f t="shared" si="376"/>
        <v>0</v>
      </c>
      <c r="P122" s="88"/>
      <c r="Q122" s="105">
        <f t="shared" si="377"/>
        <v>0</v>
      </c>
      <c r="R122" s="66">
        <v>0</v>
      </c>
      <c r="S122" s="105">
        <f t="shared" si="378"/>
        <v>0</v>
      </c>
      <c r="T122" s="168">
        <v>51</v>
      </c>
      <c r="U122" s="105">
        <f t="shared" si="379"/>
        <v>2441725.2196919997</v>
      </c>
      <c r="V122" s="88"/>
      <c r="W122" s="105">
        <f t="shared" si="380"/>
        <v>0</v>
      </c>
      <c r="X122" s="88"/>
      <c r="Y122" s="105">
        <f t="shared" si="381"/>
        <v>0</v>
      </c>
      <c r="Z122" s="88"/>
      <c r="AA122" s="105"/>
      <c r="AB122" s="66">
        <v>0</v>
      </c>
      <c r="AC122" s="105">
        <f t="shared" si="382"/>
        <v>0</v>
      </c>
      <c r="AD122" s="89"/>
      <c r="AE122" s="105">
        <f t="shared" si="383"/>
        <v>0</v>
      </c>
      <c r="AF122" s="66"/>
      <c r="AG122" s="105">
        <f t="shared" si="384"/>
        <v>0</v>
      </c>
      <c r="AH122" s="66"/>
      <c r="AI122" s="105">
        <f t="shared" si="385"/>
        <v>0</v>
      </c>
      <c r="AJ122" s="88"/>
      <c r="AK122" s="105">
        <f t="shared" si="386"/>
        <v>0</v>
      </c>
      <c r="AL122" s="88"/>
      <c r="AM122" s="105"/>
      <c r="AN122" s="88"/>
      <c r="AO122" s="105">
        <f t="shared" si="387"/>
        <v>0</v>
      </c>
      <c r="AP122" s="88"/>
      <c r="AQ122" s="105">
        <f t="shared" si="388"/>
        <v>0</v>
      </c>
      <c r="AR122" s="66"/>
      <c r="AS122" s="105">
        <f t="shared" si="389"/>
        <v>0</v>
      </c>
      <c r="AT122" s="88"/>
      <c r="AU122" s="105">
        <f t="shared" si="390"/>
        <v>0</v>
      </c>
      <c r="AV122" s="88"/>
      <c r="AW122" s="105">
        <f t="shared" si="391"/>
        <v>0</v>
      </c>
      <c r="AX122" s="88"/>
      <c r="AY122" s="105"/>
      <c r="AZ122" s="88"/>
      <c r="BA122" s="105">
        <f t="shared" si="392"/>
        <v>0</v>
      </c>
      <c r="BB122" s="89"/>
      <c r="BC122" s="105">
        <f t="shared" si="393"/>
        <v>0</v>
      </c>
      <c r="BD122" s="145"/>
      <c r="BE122" s="105">
        <f t="shared" si="394"/>
        <v>0</v>
      </c>
      <c r="BF122" s="66"/>
      <c r="BG122" s="105">
        <f t="shared" si="395"/>
        <v>0</v>
      </c>
      <c r="BH122" s="88"/>
      <c r="BI122" s="105">
        <f t="shared" si="396"/>
        <v>0</v>
      </c>
      <c r="BJ122" s="88"/>
      <c r="BK122" s="105">
        <f t="shared" si="397"/>
        <v>0</v>
      </c>
      <c r="BL122" s="90"/>
      <c r="BM122" s="105"/>
      <c r="BN122" s="88"/>
      <c r="BO122" s="105">
        <f t="shared" si="398"/>
        <v>0</v>
      </c>
      <c r="BP122" s="88"/>
      <c r="BQ122" s="105"/>
      <c r="BR122" s="66"/>
      <c r="BS122" s="105">
        <f t="shared" si="399"/>
        <v>0</v>
      </c>
      <c r="BT122" s="88"/>
      <c r="BU122" s="105">
        <f t="shared" si="400"/>
        <v>0</v>
      </c>
      <c r="BV122" s="88"/>
      <c r="BW122" s="105">
        <f t="shared" si="401"/>
        <v>0</v>
      </c>
      <c r="BX122" s="88"/>
      <c r="BY122" s="105">
        <f t="shared" si="402"/>
        <v>0</v>
      </c>
      <c r="BZ122" s="168"/>
      <c r="CA122" s="105">
        <f t="shared" si="403"/>
        <v>0</v>
      </c>
      <c r="CB122" s="88"/>
      <c r="CC122" s="105">
        <f t="shared" si="404"/>
        <v>0</v>
      </c>
      <c r="CD122" s="88"/>
      <c r="CE122" s="105">
        <f t="shared" si="405"/>
        <v>0</v>
      </c>
      <c r="CF122" s="66"/>
      <c r="CG122" s="66"/>
      <c r="CH122" s="66"/>
      <c r="CI122" s="66"/>
      <c r="CJ122" s="92"/>
      <c r="CK122" s="92"/>
      <c r="CL122" s="93">
        <f t="shared" si="374"/>
        <v>51</v>
      </c>
      <c r="CM122" s="93">
        <f t="shared" si="374"/>
        <v>2441725.2196919997</v>
      </c>
      <c r="CN122" s="66">
        <f>[3]ДС!EP123</f>
        <v>433</v>
      </c>
      <c r="CO122" s="67">
        <f>[3]ДС!EQ123</f>
        <v>20833034.014821596</v>
      </c>
      <c r="CP122" s="94">
        <f t="shared" si="375"/>
        <v>484</v>
      </c>
      <c r="CQ122" s="94">
        <f t="shared" si="375"/>
        <v>23274759.234513596</v>
      </c>
    </row>
    <row r="123" spans="1:95" s="3" customFormat="1" ht="45" customHeight="1" x14ac:dyDescent="0.25">
      <c r="A123" s="122"/>
      <c r="B123" s="122">
        <v>95</v>
      </c>
      <c r="C123" s="172" t="s">
        <v>289</v>
      </c>
      <c r="D123" s="167" t="s">
        <v>290</v>
      </c>
      <c r="E123" s="80">
        <v>17622</v>
      </c>
      <c r="F123" s="151">
        <v>3.67</v>
      </c>
      <c r="G123" s="234">
        <v>0.2051</v>
      </c>
      <c r="H123" s="83">
        <v>1</v>
      </c>
      <c r="I123" s="84"/>
      <c r="J123" s="85">
        <v>1.4</v>
      </c>
      <c r="K123" s="85">
        <v>1.68</v>
      </c>
      <c r="L123" s="85">
        <v>2.23</v>
      </c>
      <c r="M123" s="86">
        <v>2.57</v>
      </c>
      <c r="N123" s="95">
        <v>0</v>
      </c>
      <c r="O123" s="105">
        <f t="shared" si="376"/>
        <v>0</v>
      </c>
      <c r="P123" s="88"/>
      <c r="Q123" s="105">
        <f t="shared" si="377"/>
        <v>0</v>
      </c>
      <c r="R123" s="66">
        <v>0</v>
      </c>
      <c r="S123" s="105">
        <f t="shared" si="378"/>
        <v>0</v>
      </c>
      <c r="T123" s="168">
        <v>104</v>
      </c>
      <c r="U123" s="105">
        <f t="shared" si="379"/>
        <v>7277763.1253183996</v>
      </c>
      <c r="V123" s="88"/>
      <c r="W123" s="105">
        <f t="shared" si="380"/>
        <v>0</v>
      </c>
      <c r="X123" s="88"/>
      <c r="Y123" s="105">
        <f t="shared" si="381"/>
        <v>0</v>
      </c>
      <c r="Z123" s="88"/>
      <c r="AA123" s="105"/>
      <c r="AB123" s="66">
        <v>0</v>
      </c>
      <c r="AC123" s="105">
        <f t="shared" si="382"/>
        <v>0</v>
      </c>
      <c r="AD123" s="89">
        <v>20</v>
      </c>
      <c r="AE123" s="105">
        <f t="shared" si="383"/>
        <v>1473850.3540463999</v>
      </c>
      <c r="AF123" s="66"/>
      <c r="AG123" s="105">
        <f t="shared" si="384"/>
        <v>0</v>
      </c>
      <c r="AH123" s="66"/>
      <c r="AI123" s="105">
        <f t="shared" si="385"/>
        <v>0</v>
      </c>
      <c r="AJ123" s="88"/>
      <c r="AK123" s="105">
        <f t="shared" si="386"/>
        <v>0</v>
      </c>
      <c r="AL123" s="88"/>
      <c r="AM123" s="105"/>
      <c r="AN123" s="88"/>
      <c r="AO123" s="105">
        <f t="shared" si="387"/>
        <v>0</v>
      </c>
      <c r="AP123" s="88"/>
      <c r="AQ123" s="105">
        <f t="shared" si="388"/>
        <v>0</v>
      </c>
      <c r="AR123" s="66"/>
      <c r="AS123" s="105">
        <f t="shared" si="389"/>
        <v>0</v>
      </c>
      <c r="AT123" s="88"/>
      <c r="AU123" s="105">
        <f t="shared" si="390"/>
        <v>0</v>
      </c>
      <c r="AV123" s="88"/>
      <c r="AW123" s="105">
        <f t="shared" si="391"/>
        <v>0</v>
      </c>
      <c r="AX123" s="88"/>
      <c r="AY123" s="105"/>
      <c r="AZ123" s="88"/>
      <c r="BA123" s="105">
        <f t="shared" si="392"/>
        <v>0</v>
      </c>
      <c r="BB123" s="89"/>
      <c r="BC123" s="105">
        <f t="shared" si="393"/>
        <v>0</v>
      </c>
      <c r="BD123" s="145"/>
      <c r="BE123" s="105">
        <f t="shared" si="394"/>
        <v>0</v>
      </c>
      <c r="BF123" s="66"/>
      <c r="BG123" s="105">
        <f t="shared" si="395"/>
        <v>0</v>
      </c>
      <c r="BH123" s="88"/>
      <c r="BI123" s="105">
        <f t="shared" si="396"/>
        <v>0</v>
      </c>
      <c r="BJ123" s="88"/>
      <c r="BK123" s="105">
        <f t="shared" si="397"/>
        <v>0</v>
      </c>
      <c r="BL123" s="90"/>
      <c r="BM123" s="105"/>
      <c r="BN123" s="88"/>
      <c r="BO123" s="105">
        <f t="shared" si="398"/>
        <v>0</v>
      </c>
      <c r="BP123" s="88"/>
      <c r="BQ123" s="105"/>
      <c r="BR123" s="66"/>
      <c r="BS123" s="105">
        <f t="shared" si="399"/>
        <v>0</v>
      </c>
      <c r="BT123" s="88"/>
      <c r="BU123" s="105">
        <f t="shared" si="400"/>
        <v>0</v>
      </c>
      <c r="BV123" s="88"/>
      <c r="BW123" s="105">
        <f t="shared" si="401"/>
        <v>0</v>
      </c>
      <c r="BX123" s="88"/>
      <c r="BY123" s="105">
        <f t="shared" si="402"/>
        <v>0</v>
      </c>
      <c r="BZ123" s="168"/>
      <c r="CA123" s="105">
        <f t="shared" si="403"/>
        <v>0</v>
      </c>
      <c r="CB123" s="88"/>
      <c r="CC123" s="105">
        <f t="shared" si="404"/>
        <v>0</v>
      </c>
      <c r="CD123" s="88"/>
      <c r="CE123" s="105">
        <f t="shared" si="405"/>
        <v>0</v>
      </c>
      <c r="CF123" s="66"/>
      <c r="CG123" s="66"/>
      <c r="CH123" s="66"/>
      <c r="CI123" s="66"/>
      <c r="CJ123" s="92"/>
      <c r="CK123" s="92"/>
      <c r="CL123" s="93">
        <f t="shared" si="374"/>
        <v>124</v>
      </c>
      <c r="CM123" s="93">
        <f t="shared" si="374"/>
        <v>8751613.4793647993</v>
      </c>
      <c r="CN123" s="66">
        <f>[3]ДС!EP124</f>
        <v>184</v>
      </c>
      <c r="CO123" s="67">
        <f>[3]ДС!EQ124</f>
        <v>12939180.89640264</v>
      </c>
      <c r="CP123" s="94">
        <f t="shared" si="375"/>
        <v>308</v>
      </c>
      <c r="CQ123" s="94">
        <f t="shared" si="375"/>
        <v>21690794.37576744</v>
      </c>
    </row>
    <row r="124" spans="1:95" s="3" customFormat="1" ht="45" customHeight="1" x14ac:dyDescent="0.25">
      <c r="A124" s="122"/>
      <c r="B124" s="122">
        <v>96</v>
      </c>
      <c r="C124" s="172" t="s">
        <v>291</v>
      </c>
      <c r="D124" s="167" t="s">
        <v>292</v>
      </c>
      <c r="E124" s="80">
        <v>17622</v>
      </c>
      <c r="F124" s="151">
        <v>4.8499999999999996</v>
      </c>
      <c r="G124" s="234">
        <v>0.1961</v>
      </c>
      <c r="H124" s="83">
        <v>1</v>
      </c>
      <c r="I124" s="84"/>
      <c r="J124" s="85">
        <v>1.4</v>
      </c>
      <c r="K124" s="85">
        <v>1.68</v>
      </c>
      <c r="L124" s="85">
        <v>2.23</v>
      </c>
      <c r="M124" s="86">
        <v>2.57</v>
      </c>
      <c r="N124" s="95">
        <v>0</v>
      </c>
      <c r="O124" s="105">
        <f t="shared" si="376"/>
        <v>0</v>
      </c>
      <c r="P124" s="88"/>
      <c r="Q124" s="105">
        <f t="shared" si="377"/>
        <v>0</v>
      </c>
      <c r="R124" s="66">
        <v>0</v>
      </c>
      <c r="S124" s="105">
        <f t="shared" si="378"/>
        <v>0</v>
      </c>
      <c r="T124" s="168">
        <v>142</v>
      </c>
      <c r="U124" s="105">
        <f t="shared" si="379"/>
        <v>13088240.528616</v>
      </c>
      <c r="V124" s="88"/>
      <c r="W124" s="105">
        <f t="shared" si="380"/>
        <v>0</v>
      </c>
      <c r="X124" s="88"/>
      <c r="Y124" s="105">
        <f t="shared" si="381"/>
        <v>0</v>
      </c>
      <c r="Z124" s="88"/>
      <c r="AA124" s="105"/>
      <c r="AB124" s="66">
        <v>0</v>
      </c>
      <c r="AC124" s="105">
        <f t="shared" si="382"/>
        <v>0</v>
      </c>
      <c r="AD124" s="89">
        <v>19</v>
      </c>
      <c r="AE124" s="105">
        <f t="shared" si="383"/>
        <v>1840406.7567203997</v>
      </c>
      <c r="AF124" s="66"/>
      <c r="AG124" s="105">
        <f t="shared" si="384"/>
        <v>0</v>
      </c>
      <c r="AH124" s="66"/>
      <c r="AI124" s="105">
        <f t="shared" si="385"/>
        <v>0</v>
      </c>
      <c r="AJ124" s="88"/>
      <c r="AK124" s="105">
        <f t="shared" si="386"/>
        <v>0</v>
      </c>
      <c r="AL124" s="88"/>
      <c r="AM124" s="105"/>
      <c r="AN124" s="88"/>
      <c r="AO124" s="105">
        <f t="shared" si="387"/>
        <v>0</v>
      </c>
      <c r="AP124" s="88"/>
      <c r="AQ124" s="105">
        <f t="shared" si="388"/>
        <v>0</v>
      </c>
      <c r="AR124" s="66"/>
      <c r="AS124" s="105">
        <f t="shared" si="389"/>
        <v>0</v>
      </c>
      <c r="AT124" s="88"/>
      <c r="AU124" s="105">
        <f t="shared" si="390"/>
        <v>0</v>
      </c>
      <c r="AV124" s="88"/>
      <c r="AW124" s="105">
        <f t="shared" si="391"/>
        <v>0</v>
      </c>
      <c r="AX124" s="88"/>
      <c r="AY124" s="105"/>
      <c r="AZ124" s="88"/>
      <c r="BA124" s="105">
        <f t="shared" si="392"/>
        <v>0</v>
      </c>
      <c r="BB124" s="89"/>
      <c r="BC124" s="105">
        <f t="shared" si="393"/>
        <v>0</v>
      </c>
      <c r="BD124" s="145"/>
      <c r="BE124" s="105">
        <f t="shared" si="394"/>
        <v>0</v>
      </c>
      <c r="BF124" s="66"/>
      <c r="BG124" s="105">
        <f t="shared" si="395"/>
        <v>0</v>
      </c>
      <c r="BH124" s="88"/>
      <c r="BI124" s="105">
        <f t="shared" si="396"/>
        <v>0</v>
      </c>
      <c r="BJ124" s="88"/>
      <c r="BK124" s="105">
        <f t="shared" si="397"/>
        <v>0</v>
      </c>
      <c r="BL124" s="90"/>
      <c r="BM124" s="105"/>
      <c r="BN124" s="88"/>
      <c r="BO124" s="105">
        <f t="shared" si="398"/>
        <v>0</v>
      </c>
      <c r="BP124" s="88"/>
      <c r="BQ124" s="105"/>
      <c r="BR124" s="66"/>
      <c r="BS124" s="105">
        <f t="shared" si="399"/>
        <v>0</v>
      </c>
      <c r="BT124" s="88"/>
      <c r="BU124" s="105">
        <f t="shared" si="400"/>
        <v>0</v>
      </c>
      <c r="BV124" s="88"/>
      <c r="BW124" s="105">
        <f t="shared" si="401"/>
        <v>0</v>
      </c>
      <c r="BX124" s="88"/>
      <c r="BY124" s="105">
        <f t="shared" si="402"/>
        <v>0</v>
      </c>
      <c r="BZ124" s="168"/>
      <c r="CA124" s="105">
        <f t="shared" si="403"/>
        <v>0</v>
      </c>
      <c r="CB124" s="88"/>
      <c r="CC124" s="105">
        <f t="shared" si="404"/>
        <v>0</v>
      </c>
      <c r="CD124" s="88"/>
      <c r="CE124" s="105">
        <f t="shared" si="405"/>
        <v>0</v>
      </c>
      <c r="CF124" s="66"/>
      <c r="CG124" s="66"/>
      <c r="CH124" s="66"/>
      <c r="CI124" s="66"/>
      <c r="CJ124" s="92"/>
      <c r="CK124" s="92"/>
      <c r="CL124" s="93">
        <f t="shared" si="374"/>
        <v>161</v>
      </c>
      <c r="CM124" s="93">
        <f t="shared" si="374"/>
        <v>14928647.285336399</v>
      </c>
      <c r="CN124" s="66">
        <f>[3]ДС!EP125</f>
        <v>404</v>
      </c>
      <c r="CO124" s="67">
        <f>[3]ДС!EQ125</f>
        <v>37236966.010992005</v>
      </c>
      <c r="CP124" s="94">
        <f t="shared" si="375"/>
        <v>565</v>
      </c>
      <c r="CQ124" s="94">
        <f t="shared" si="375"/>
        <v>52165613.296328403</v>
      </c>
    </row>
    <row r="125" spans="1:95" s="3" customFormat="1" ht="45" x14ac:dyDescent="0.25">
      <c r="A125" s="122"/>
      <c r="B125" s="122">
        <v>97</v>
      </c>
      <c r="C125" s="172" t="s">
        <v>293</v>
      </c>
      <c r="D125" s="167" t="s">
        <v>294</v>
      </c>
      <c r="E125" s="80">
        <v>17622</v>
      </c>
      <c r="F125" s="151">
        <v>6.48</v>
      </c>
      <c r="G125" s="234">
        <v>0.2109</v>
      </c>
      <c r="H125" s="83">
        <v>1</v>
      </c>
      <c r="I125" s="84"/>
      <c r="J125" s="85">
        <v>1.4</v>
      </c>
      <c r="K125" s="85">
        <v>1.68</v>
      </c>
      <c r="L125" s="85">
        <v>2.23</v>
      </c>
      <c r="M125" s="86">
        <v>2.57</v>
      </c>
      <c r="N125" s="95">
        <v>0</v>
      </c>
      <c r="O125" s="105">
        <f t="shared" si="376"/>
        <v>0</v>
      </c>
      <c r="P125" s="88"/>
      <c r="Q125" s="105">
        <f t="shared" si="377"/>
        <v>0</v>
      </c>
      <c r="R125" s="66">
        <v>0</v>
      </c>
      <c r="S125" s="105">
        <f t="shared" si="378"/>
        <v>0</v>
      </c>
      <c r="T125" s="168">
        <v>216</v>
      </c>
      <c r="U125" s="105">
        <f t="shared" si="379"/>
        <v>26745913.938585602</v>
      </c>
      <c r="V125" s="88"/>
      <c r="W125" s="105">
        <f t="shared" si="380"/>
        <v>0</v>
      </c>
      <c r="X125" s="88"/>
      <c r="Y125" s="105">
        <f t="shared" si="381"/>
        <v>0</v>
      </c>
      <c r="Z125" s="88">
        <v>0</v>
      </c>
      <c r="AA125" s="105"/>
      <c r="AB125" s="66">
        <v>0</v>
      </c>
      <c r="AC125" s="105">
        <f t="shared" si="382"/>
        <v>0</v>
      </c>
      <c r="AD125" s="89">
        <v>86</v>
      </c>
      <c r="AE125" s="105">
        <f t="shared" si="383"/>
        <v>11228749.666801922</v>
      </c>
      <c r="AF125" s="66"/>
      <c r="AG125" s="105">
        <f t="shared" si="384"/>
        <v>0</v>
      </c>
      <c r="AH125" s="66"/>
      <c r="AI125" s="105">
        <f t="shared" si="385"/>
        <v>0</v>
      </c>
      <c r="AJ125" s="88"/>
      <c r="AK125" s="105">
        <f t="shared" si="386"/>
        <v>0</v>
      </c>
      <c r="AL125" s="88"/>
      <c r="AM125" s="105"/>
      <c r="AN125" s="88"/>
      <c r="AO125" s="105">
        <f t="shared" si="387"/>
        <v>0</v>
      </c>
      <c r="AP125" s="88"/>
      <c r="AQ125" s="105">
        <f t="shared" si="388"/>
        <v>0</v>
      </c>
      <c r="AR125" s="66"/>
      <c r="AS125" s="105">
        <f t="shared" si="389"/>
        <v>0</v>
      </c>
      <c r="AT125" s="88"/>
      <c r="AU125" s="105">
        <f t="shared" si="390"/>
        <v>0</v>
      </c>
      <c r="AV125" s="88"/>
      <c r="AW125" s="105">
        <f t="shared" si="391"/>
        <v>0</v>
      </c>
      <c r="AX125" s="88"/>
      <c r="AY125" s="105"/>
      <c r="AZ125" s="88"/>
      <c r="BA125" s="105">
        <f t="shared" si="392"/>
        <v>0</v>
      </c>
      <c r="BB125" s="89"/>
      <c r="BC125" s="105">
        <f t="shared" si="393"/>
        <v>0</v>
      </c>
      <c r="BD125" s="145"/>
      <c r="BE125" s="105">
        <f t="shared" si="394"/>
        <v>0</v>
      </c>
      <c r="BF125" s="66"/>
      <c r="BG125" s="105">
        <f t="shared" si="395"/>
        <v>0</v>
      </c>
      <c r="BH125" s="88"/>
      <c r="BI125" s="105">
        <f t="shared" si="396"/>
        <v>0</v>
      </c>
      <c r="BJ125" s="88"/>
      <c r="BK125" s="105">
        <f t="shared" si="397"/>
        <v>0</v>
      </c>
      <c r="BL125" s="90"/>
      <c r="BM125" s="105"/>
      <c r="BN125" s="88"/>
      <c r="BO125" s="105">
        <f t="shared" si="398"/>
        <v>0</v>
      </c>
      <c r="BP125" s="88"/>
      <c r="BQ125" s="105"/>
      <c r="BR125" s="66"/>
      <c r="BS125" s="105">
        <f t="shared" si="399"/>
        <v>0</v>
      </c>
      <c r="BT125" s="88"/>
      <c r="BU125" s="105">
        <f t="shared" si="400"/>
        <v>0</v>
      </c>
      <c r="BV125" s="88"/>
      <c r="BW125" s="105">
        <f t="shared" si="401"/>
        <v>0</v>
      </c>
      <c r="BX125" s="88"/>
      <c r="BY125" s="105">
        <f t="shared" si="402"/>
        <v>0</v>
      </c>
      <c r="BZ125" s="168"/>
      <c r="CA125" s="105">
        <f t="shared" si="403"/>
        <v>0</v>
      </c>
      <c r="CB125" s="88"/>
      <c r="CC125" s="105">
        <f t="shared" si="404"/>
        <v>0</v>
      </c>
      <c r="CD125" s="88"/>
      <c r="CE125" s="105">
        <f t="shared" si="405"/>
        <v>0</v>
      </c>
      <c r="CF125" s="66"/>
      <c r="CG125" s="66"/>
      <c r="CH125" s="66"/>
      <c r="CI125" s="66"/>
      <c r="CJ125" s="92"/>
      <c r="CK125" s="92"/>
      <c r="CL125" s="93">
        <f t="shared" si="374"/>
        <v>302</v>
      </c>
      <c r="CM125" s="93">
        <f t="shared" si="374"/>
        <v>37974663.605387524</v>
      </c>
      <c r="CN125" s="66">
        <f>[3]ДС!EP126</f>
        <v>254</v>
      </c>
      <c r="CO125" s="67">
        <f>[3]ДС!EQ126</f>
        <v>31451213.6129664</v>
      </c>
      <c r="CP125" s="94">
        <f t="shared" si="375"/>
        <v>556</v>
      </c>
      <c r="CQ125" s="94">
        <f t="shared" si="375"/>
        <v>69425877.218353927</v>
      </c>
    </row>
    <row r="126" spans="1:95" s="3" customFormat="1" ht="45" x14ac:dyDescent="0.25">
      <c r="A126" s="122"/>
      <c r="B126" s="122">
        <v>98</v>
      </c>
      <c r="C126" s="172" t="s">
        <v>295</v>
      </c>
      <c r="D126" s="167" t="s">
        <v>296</v>
      </c>
      <c r="E126" s="80">
        <v>17622</v>
      </c>
      <c r="F126" s="151">
        <v>7.52</v>
      </c>
      <c r="G126" s="234">
        <v>0.24199999999999999</v>
      </c>
      <c r="H126" s="83">
        <v>1</v>
      </c>
      <c r="I126" s="84"/>
      <c r="J126" s="137">
        <v>1.4</v>
      </c>
      <c r="K126" s="137">
        <v>1.68</v>
      </c>
      <c r="L126" s="137">
        <v>2.23</v>
      </c>
      <c r="M126" s="138">
        <v>2.57</v>
      </c>
      <c r="N126" s="95">
        <v>0</v>
      </c>
      <c r="O126" s="105">
        <f t="shared" si="376"/>
        <v>0</v>
      </c>
      <c r="P126" s="88"/>
      <c r="Q126" s="105">
        <f t="shared" si="377"/>
        <v>0</v>
      </c>
      <c r="R126" s="66">
        <v>0</v>
      </c>
      <c r="S126" s="105">
        <f t="shared" si="378"/>
        <v>0</v>
      </c>
      <c r="T126" s="168">
        <v>88</v>
      </c>
      <c r="U126" s="105">
        <f t="shared" si="379"/>
        <v>12790371.280895999</v>
      </c>
      <c r="V126" s="88"/>
      <c r="W126" s="105">
        <f t="shared" si="380"/>
        <v>0</v>
      </c>
      <c r="X126" s="88"/>
      <c r="Y126" s="105">
        <f t="shared" si="381"/>
        <v>0</v>
      </c>
      <c r="Z126" s="88">
        <v>0</v>
      </c>
      <c r="AA126" s="105"/>
      <c r="AB126" s="66">
        <v>0</v>
      </c>
      <c r="AC126" s="105">
        <f t="shared" si="382"/>
        <v>0</v>
      </c>
      <c r="AD126" s="89">
        <v>55</v>
      </c>
      <c r="AE126" s="105">
        <f t="shared" si="383"/>
        <v>8487848.0459519997</v>
      </c>
      <c r="AF126" s="66"/>
      <c r="AG126" s="105">
        <f t="shared" si="384"/>
        <v>0</v>
      </c>
      <c r="AH126" s="66"/>
      <c r="AI126" s="105">
        <f t="shared" si="385"/>
        <v>0</v>
      </c>
      <c r="AJ126" s="88"/>
      <c r="AK126" s="105">
        <f t="shared" si="386"/>
        <v>0</v>
      </c>
      <c r="AL126" s="88"/>
      <c r="AM126" s="105"/>
      <c r="AN126" s="88"/>
      <c r="AO126" s="105">
        <f t="shared" si="387"/>
        <v>0</v>
      </c>
      <c r="AP126" s="88"/>
      <c r="AQ126" s="105">
        <f t="shared" si="388"/>
        <v>0</v>
      </c>
      <c r="AR126" s="66"/>
      <c r="AS126" s="105">
        <f t="shared" si="389"/>
        <v>0</v>
      </c>
      <c r="AT126" s="88"/>
      <c r="AU126" s="105">
        <f t="shared" si="390"/>
        <v>0</v>
      </c>
      <c r="AV126" s="88"/>
      <c r="AW126" s="105">
        <f t="shared" si="391"/>
        <v>0</v>
      </c>
      <c r="AX126" s="88"/>
      <c r="AY126" s="105"/>
      <c r="AZ126" s="88"/>
      <c r="BA126" s="105">
        <f t="shared" si="392"/>
        <v>0</v>
      </c>
      <c r="BB126" s="89"/>
      <c r="BC126" s="105">
        <f t="shared" si="393"/>
        <v>0</v>
      </c>
      <c r="BD126" s="145"/>
      <c r="BE126" s="105">
        <f t="shared" si="394"/>
        <v>0</v>
      </c>
      <c r="BF126" s="66"/>
      <c r="BG126" s="105">
        <f t="shared" si="395"/>
        <v>0</v>
      </c>
      <c r="BH126" s="88"/>
      <c r="BI126" s="105">
        <f t="shared" si="396"/>
        <v>0</v>
      </c>
      <c r="BJ126" s="88"/>
      <c r="BK126" s="105">
        <f t="shared" si="397"/>
        <v>0</v>
      </c>
      <c r="BL126" s="90"/>
      <c r="BM126" s="105"/>
      <c r="BN126" s="88"/>
      <c r="BO126" s="105">
        <f t="shared" si="398"/>
        <v>0</v>
      </c>
      <c r="BP126" s="88"/>
      <c r="BQ126" s="105"/>
      <c r="BR126" s="66"/>
      <c r="BS126" s="105">
        <f t="shared" si="399"/>
        <v>0</v>
      </c>
      <c r="BT126" s="88"/>
      <c r="BU126" s="105">
        <f t="shared" si="400"/>
        <v>0</v>
      </c>
      <c r="BV126" s="88"/>
      <c r="BW126" s="105">
        <f t="shared" si="401"/>
        <v>0</v>
      </c>
      <c r="BX126" s="88"/>
      <c r="BY126" s="105">
        <f t="shared" si="402"/>
        <v>0</v>
      </c>
      <c r="BZ126" s="66"/>
      <c r="CA126" s="105">
        <f t="shared" si="403"/>
        <v>0</v>
      </c>
      <c r="CB126" s="88"/>
      <c r="CC126" s="105">
        <f t="shared" si="404"/>
        <v>0</v>
      </c>
      <c r="CD126" s="88"/>
      <c r="CE126" s="105">
        <f t="shared" si="405"/>
        <v>0</v>
      </c>
      <c r="CF126" s="66"/>
      <c r="CG126" s="66"/>
      <c r="CH126" s="66"/>
      <c r="CI126" s="66"/>
      <c r="CJ126" s="92"/>
      <c r="CK126" s="92"/>
      <c r="CL126" s="93">
        <f t="shared" si="374"/>
        <v>143</v>
      </c>
      <c r="CM126" s="93">
        <f t="shared" si="374"/>
        <v>21278219.326848</v>
      </c>
      <c r="CN126" s="66">
        <f>[3]ДС!EP127</f>
        <v>317</v>
      </c>
      <c r="CO126" s="67">
        <f>[3]ДС!EQ127</f>
        <v>46074405.636863992</v>
      </c>
      <c r="CP126" s="94">
        <f t="shared" si="375"/>
        <v>460</v>
      </c>
      <c r="CQ126" s="94">
        <f t="shared" si="375"/>
        <v>67352624.963711992</v>
      </c>
    </row>
    <row r="127" spans="1:95" s="3" customFormat="1" ht="45" x14ac:dyDescent="0.25">
      <c r="A127" s="122"/>
      <c r="B127" s="122">
        <v>99</v>
      </c>
      <c r="C127" s="236" t="s">
        <v>297</v>
      </c>
      <c r="D127" s="167" t="s">
        <v>298</v>
      </c>
      <c r="E127" s="80">
        <v>17622</v>
      </c>
      <c r="F127" s="151">
        <v>9.41</v>
      </c>
      <c r="G127" s="234">
        <v>0.27460000000000001</v>
      </c>
      <c r="H127" s="83">
        <v>1</v>
      </c>
      <c r="I127" s="84"/>
      <c r="J127" s="137">
        <v>1.4</v>
      </c>
      <c r="K127" s="137">
        <v>1.68</v>
      </c>
      <c r="L127" s="137">
        <v>2.23</v>
      </c>
      <c r="M127" s="138">
        <v>2.57</v>
      </c>
      <c r="N127" s="95">
        <v>0</v>
      </c>
      <c r="O127" s="105">
        <f t="shared" si="376"/>
        <v>0</v>
      </c>
      <c r="P127" s="88"/>
      <c r="Q127" s="105">
        <f t="shared" si="377"/>
        <v>0</v>
      </c>
      <c r="R127" s="66">
        <v>0</v>
      </c>
      <c r="S127" s="105">
        <f t="shared" si="378"/>
        <v>0</v>
      </c>
      <c r="T127" s="168">
        <v>126</v>
      </c>
      <c r="U127" s="105">
        <f t="shared" si="379"/>
        <v>23188664.585116804</v>
      </c>
      <c r="V127" s="88"/>
      <c r="W127" s="105">
        <f t="shared" si="380"/>
        <v>0</v>
      </c>
      <c r="X127" s="88"/>
      <c r="Y127" s="105">
        <f t="shared" si="381"/>
        <v>0</v>
      </c>
      <c r="Z127" s="88">
        <v>0</v>
      </c>
      <c r="AA127" s="105"/>
      <c r="AB127" s="66">
        <v>0</v>
      </c>
      <c r="AC127" s="105">
        <f t="shared" si="382"/>
        <v>0</v>
      </c>
      <c r="AD127" s="89">
        <v>130</v>
      </c>
      <c r="AE127" s="105">
        <f t="shared" si="383"/>
        <v>25582286.714212801</v>
      </c>
      <c r="AF127" s="66"/>
      <c r="AG127" s="105">
        <f t="shared" si="384"/>
        <v>0</v>
      </c>
      <c r="AH127" s="66"/>
      <c r="AI127" s="105">
        <f t="shared" si="385"/>
        <v>0</v>
      </c>
      <c r="AJ127" s="88"/>
      <c r="AK127" s="105">
        <f t="shared" si="386"/>
        <v>0</v>
      </c>
      <c r="AL127" s="88"/>
      <c r="AM127" s="105"/>
      <c r="AN127" s="88"/>
      <c r="AO127" s="105">
        <f t="shared" si="387"/>
        <v>0</v>
      </c>
      <c r="AP127" s="88"/>
      <c r="AQ127" s="105">
        <f t="shared" si="388"/>
        <v>0</v>
      </c>
      <c r="AR127" s="66"/>
      <c r="AS127" s="105">
        <f t="shared" si="389"/>
        <v>0</v>
      </c>
      <c r="AT127" s="88"/>
      <c r="AU127" s="105">
        <f t="shared" si="390"/>
        <v>0</v>
      </c>
      <c r="AV127" s="88"/>
      <c r="AW127" s="105">
        <f t="shared" si="391"/>
        <v>0</v>
      </c>
      <c r="AX127" s="88"/>
      <c r="AY127" s="105"/>
      <c r="AZ127" s="88"/>
      <c r="BA127" s="105">
        <f t="shared" si="392"/>
        <v>0</v>
      </c>
      <c r="BB127" s="89"/>
      <c r="BC127" s="105">
        <f t="shared" si="393"/>
        <v>0</v>
      </c>
      <c r="BD127" s="145"/>
      <c r="BE127" s="105">
        <f t="shared" si="394"/>
        <v>0</v>
      </c>
      <c r="BF127" s="66"/>
      <c r="BG127" s="105">
        <f t="shared" si="395"/>
        <v>0</v>
      </c>
      <c r="BH127" s="88"/>
      <c r="BI127" s="105">
        <f t="shared" si="396"/>
        <v>0</v>
      </c>
      <c r="BJ127" s="88"/>
      <c r="BK127" s="105">
        <f t="shared" si="397"/>
        <v>0</v>
      </c>
      <c r="BL127" s="90"/>
      <c r="BM127" s="105"/>
      <c r="BN127" s="88"/>
      <c r="BO127" s="105">
        <f t="shared" si="398"/>
        <v>0</v>
      </c>
      <c r="BP127" s="88"/>
      <c r="BQ127" s="105"/>
      <c r="BR127" s="66"/>
      <c r="BS127" s="105">
        <f t="shared" si="399"/>
        <v>0</v>
      </c>
      <c r="BT127" s="88"/>
      <c r="BU127" s="105">
        <f t="shared" si="400"/>
        <v>0</v>
      </c>
      <c r="BV127" s="88"/>
      <c r="BW127" s="105">
        <f t="shared" si="401"/>
        <v>0</v>
      </c>
      <c r="BX127" s="88"/>
      <c r="BY127" s="105">
        <f t="shared" si="402"/>
        <v>0</v>
      </c>
      <c r="BZ127" s="66"/>
      <c r="CA127" s="105">
        <f t="shared" si="403"/>
        <v>0</v>
      </c>
      <c r="CB127" s="88"/>
      <c r="CC127" s="105">
        <f t="shared" si="404"/>
        <v>0</v>
      </c>
      <c r="CD127" s="88"/>
      <c r="CE127" s="105">
        <f t="shared" si="405"/>
        <v>0</v>
      </c>
      <c r="CF127" s="66"/>
      <c r="CG127" s="66"/>
      <c r="CH127" s="66"/>
      <c r="CI127" s="66"/>
      <c r="CJ127" s="92"/>
      <c r="CK127" s="92"/>
      <c r="CL127" s="93">
        <f t="shared" si="374"/>
        <v>256</v>
      </c>
      <c r="CM127" s="93">
        <f t="shared" si="374"/>
        <v>48770951.299329609</v>
      </c>
      <c r="CN127" s="66">
        <f>[3]ДС!EP128</f>
        <v>331</v>
      </c>
      <c r="CO127" s="67">
        <f>[3]ДС!EQ128</f>
        <v>61681241.81276641</v>
      </c>
      <c r="CP127" s="94">
        <f t="shared" si="375"/>
        <v>587</v>
      </c>
      <c r="CQ127" s="94">
        <f t="shared" si="375"/>
        <v>110452193.11209601</v>
      </c>
    </row>
    <row r="128" spans="1:95" s="3" customFormat="1" ht="45" x14ac:dyDescent="0.25">
      <c r="A128" s="122"/>
      <c r="B128" s="122">
        <v>100</v>
      </c>
      <c r="C128" s="236" t="s">
        <v>299</v>
      </c>
      <c r="D128" s="167" t="s">
        <v>300</v>
      </c>
      <c r="E128" s="80">
        <v>17622</v>
      </c>
      <c r="F128" s="151">
        <v>11.02</v>
      </c>
      <c r="G128" s="234">
        <v>6.4299999999999996E-2</v>
      </c>
      <c r="H128" s="83">
        <v>1</v>
      </c>
      <c r="I128" s="84"/>
      <c r="J128" s="137">
        <v>1.4</v>
      </c>
      <c r="K128" s="137">
        <v>1.68</v>
      </c>
      <c r="L128" s="137">
        <v>2.23</v>
      </c>
      <c r="M128" s="138">
        <v>2.57</v>
      </c>
      <c r="N128" s="95">
        <v>0</v>
      </c>
      <c r="O128" s="105">
        <f t="shared" si="376"/>
        <v>0</v>
      </c>
      <c r="P128" s="88"/>
      <c r="Q128" s="105">
        <f t="shared" si="377"/>
        <v>0</v>
      </c>
      <c r="R128" s="66">
        <v>0</v>
      </c>
      <c r="S128" s="105">
        <f t="shared" si="378"/>
        <v>0</v>
      </c>
      <c r="T128" s="168">
        <v>32</v>
      </c>
      <c r="U128" s="105">
        <f t="shared" si="379"/>
        <v>6374051.8718975997</v>
      </c>
      <c r="V128" s="88"/>
      <c r="W128" s="105">
        <f t="shared" si="380"/>
        <v>0</v>
      </c>
      <c r="X128" s="88"/>
      <c r="Y128" s="105">
        <f t="shared" si="381"/>
        <v>0</v>
      </c>
      <c r="Z128" s="88"/>
      <c r="AA128" s="105"/>
      <c r="AB128" s="66"/>
      <c r="AC128" s="105">
        <f t="shared" si="382"/>
        <v>0</v>
      </c>
      <c r="AD128" s="89">
        <v>57</v>
      </c>
      <c r="AE128" s="105">
        <f t="shared" si="383"/>
        <v>11553067.668589918</v>
      </c>
      <c r="AF128" s="66"/>
      <c r="AG128" s="105">
        <f t="shared" si="384"/>
        <v>0</v>
      </c>
      <c r="AH128" s="66"/>
      <c r="AI128" s="105">
        <f t="shared" si="385"/>
        <v>0</v>
      </c>
      <c r="AJ128" s="88"/>
      <c r="AK128" s="105">
        <f t="shared" si="386"/>
        <v>0</v>
      </c>
      <c r="AL128" s="88"/>
      <c r="AM128" s="105"/>
      <c r="AN128" s="88"/>
      <c r="AO128" s="105">
        <f t="shared" si="387"/>
        <v>0</v>
      </c>
      <c r="AP128" s="88"/>
      <c r="AQ128" s="105">
        <f t="shared" si="388"/>
        <v>0</v>
      </c>
      <c r="AR128" s="66"/>
      <c r="AS128" s="105">
        <f t="shared" si="389"/>
        <v>0</v>
      </c>
      <c r="AT128" s="88"/>
      <c r="AU128" s="105">
        <f t="shared" si="390"/>
        <v>0</v>
      </c>
      <c r="AV128" s="88"/>
      <c r="AW128" s="105">
        <f t="shared" si="391"/>
        <v>0</v>
      </c>
      <c r="AX128" s="88"/>
      <c r="AY128" s="105"/>
      <c r="AZ128" s="88"/>
      <c r="BA128" s="105">
        <f t="shared" si="392"/>
        <v>0</v>
      </c>
      <c r="BB128" s="89"/>
      <c r="BC128" s="105">
        <f t="shared" si="393"/>
        <v>0</v>
      </c>
      <c r="BD128" s="145"/>
      <c r="BE128" s="105">
        <f t="shared" si="394"/>
        <v>0</v>
      </c>
      <c r="BF128" s="66"/>
      <c r="BG128" s="105">
        <f t="shared" si="395"/>
        <v>0</v>
      </c>
      <c r="BH128" s="88"/>
      <c r="BI128" s="105">
        <f t="shared" si="396"/>
        <v>0</v>
      </c>
      <c r="BJ128" s="88"/>
      <c r="BK128" s="105">
        <f t="shared" si="397"/>
        <v>0</v>
      </c>
      <c r="BL128" s="90"/>
      <c r="BM128" s="105"/>
      <c r="BN128" s="88"/>
      <c r="BO128" s="105">
        <f t="shared" si="398"/>
        <v>0</v>
      </c>
      <c r="BP128" s="88"/>
      <c r="BQ128" s="105"/>
      <c r="BR128" s="66"/>
      <c r="BS128" s="105">
        <f t="shared" si="399"/>
        <v>0</v>
      </c>
      <c r="BT128" s="88"/>
      <c r="BU128" s="105">
        <f t="shared" si="400"/>
        <v>0</v>
      </c>
      <c r="BV128" s="88"/>
      <c r="BW128" s="105">
        <f t="shared" si="401"/>
        <v>0</v>
      </c>
      <c r="BX128" s="88"/>
      <c r="BY128" s="105">
        <f t="shared" si="402"/>
        <v>0</v>
      </c>
      <c r="BZ128" s="66"/>
      <c r="CA128" s="105">
        <f t="shared" si="403"/>
        <v>0</v>
      </c>
      <c r="CB128" s="88"/>
      <c r="CC128" s="105">
        <f t="shared" si="404"/>
        <v>0</v>
      </c>
      <c r="CD128" s="88"/>
      <c r="CE128" s="105">
        <f t="shared" si="405"/>
        <v>0</v>
      </c>
      <c r="CF128" s="66"/>
      <c r="CG128" s="66"/>
      <c r="CH128" s="66"/>
      <c r="CI128" s="66"/>
      <c r="CJ128" s="92"/>
      <c r="CK128" s="92"/>
      <c r="CL128" s="93">
        <f t="shared" si="374"/>
        <v>89</v>
      </c>
      <c r="CM128" s="93">
        <f t="shared" si="374"/>
        <v>17927119.540487517</v>
      </c>
      <c r="CN128" s="66">
        <f>[3]ДС!EP129</f>
        <v>197</v>
      </c>
      <c r="CO128" s="67">
        <f>[3]ДС!EQ129</f>
        <v>39268227.049951673</v>
      </c>
      <c r="CP128" s="94">
        <f t="shared" si="375"/>
        <v>286</v>
      </c>
      <c r="CQ128" s="94">
        <f t="shared" si="375"/>
        <v>57195346.590439186</v>
      </c>
    </row>
    <row r="129" spans="1:95" s="3" customFormat="1" ht="59.25" customHeight="1" x14ac:dyDescent="0.25">
      <c r="A129" s="122"/>
      <c r="B129" s="122">
        <v>101</v>
      </c>
      <c r="C129" s="172" t="s">
        <v>301</v>
      </c>
      <c r="D129" s="167" t="s">
        <v>302</v>
      </c>
      <c r="E129" s="80">
        <v>17622</v>
      </c>
      <c r="F129" s="151">
        <v>11.91</v>
      </c>
      <c r="G129" s="234">
        <v>1.7899999999999999E-2</v>
      </c>
      <c r="H129" s="83">
        <v>1</v>
      </c>
      <c r="I129" s="84"/>
      <c r="J129" s="137">
        <v>1.4</v>
      </c>
      <c r="K129" s="137">
        <v>1.68</v>
      </c>
      <c r="L129" s="137">
        <v>2.23</v>
      </c>
      <c r="M129" s="138">
        <v>2.57</v>
      </c>
      <c r="N129" s="95">
        <v>0</v>
      </c>
      <c r="O129" s="105">
        <f t="shared" si="376"/>
        <v>0</v>
      </c>
      <c r="P129" s="88"/>
      <c r="Q129" s="105">
        <f t="shared" si="377"/>
        <v>0</v>
      </c>
      <c r="R129" s="66">
        <v>0</v>
      </c>
      <c r="S129" s="105">
        <f t="shared" si="378"/>
        <v>0</v>
      </c>
      <c r="T129" s="168">
        <v>103</v>
      </c>
      <c r="U129" s="105">
        <f t="shared" si="379"/>
        <v>21772216.902189601</v>
      </c>
      <c r="V129" s="88"/>
      <c r="W129" s="105">
        <f t="shared" si="380"/>
        <v>0</v>
      </c>
      <c r="X129" s="88"/>
      <c r="Y129" s="105">
        <f t="shared" si="381"/>
        <v>0</v>
      </c>
      <c r="Z129" s="88"/>
      <c r="AA129" s="105"/>
      <c r="AB129" s="66"/>
      <c r="AC129" s="105">
        <f t="shared" si="382"/>
        <v>0</v>
      </c>
      <c r="AD129" s="89">
        <v>73</v>
      </c>
      <c r="AE129" s="105">
        <f t="shared" si="383"/>
        <v>15507583.833939122</v>
      </c>
      <c r="AF129" s="66"/>
      <c r="AG129" s="105">
        <f t="shared" si="384"/>
        <v>0</v>
      </c>
      <c r="AH129" s="66"/>
      <c r="AI129" s="105">
        <f t="shared" si="385"/>
        <v>0</v>
      </c>
      <c r="AJ129" s="88"/>
      <c r="AK129" s="105">
        <f t="shared" si="386"/>
        <v>0</v>
      </c>
      <c r="AL129" s="88"/>
      <c r="AM129" s="105"/>
      <c r="AN129" s="88"/>
      <c r="AO129" s="105">
        <f t="shared" si="387"/>
        <v>0</v>
      </c>
      <c r="AP129" s="88"/>
      <c r="AQ129" s="105">
        <f t="shared" si="388"/>
        <v>0</v>
      </c>
      <c r="AR129" s="66"/>
      <c r="AS129" s="105">
        <f t="shared" si="389"/>
        <v>0</v>
      </c>
      <c r="AT129" s="88"/>
      <c r="AU129" s="105">
        <f t="shared" si="390"/>
        <v>0</v>
      </c>
      <c r="AV129" s="88"/>
      <c r="AW129" s="105">
        <f t="shared" si="391"/>
        <v>0</v>
      </c>
      <c r="AX129" s="88"/>
      <c r="AY129" s="105"/>
      <c r="AZ129" s="88"/>
      <c r="BA129" s="105">
        <f t="shared" si="392"/>
        <v>0</v>
      </c>
      <c r="BB129" s="89"/>
      <c r="BC129" s="105">
        <f t="shared" si="393"/>
        <v>0</v>
      </c>
      <c r="BD129" s="145"/>
      <c r="BE129" s="105">
        <f t="shared" si="394"/>
        <v>0</v>
      </c>
      <c r="BF129" s="66"/>
      <c r="BG129" s="105">
        <f t="shared" si="395"/>
        <v>0</v>
      </c>
      <c r="BH129" s="88"/>
      <c r="BI129" s="105">
        <f t="shared" si="396"/>
        <v>0</v>
      </c>
      <c r="BJ129" s="88"/>
      <c r="BK129" s="105">
        <f t="shared" si="397"/>
        <v>0</v>
      </c>
      <c r="BL129" s="90"/>
      <c r="BM129" s="105"/>
      <c r="BN129" s="88"/>
      <c r="BO129" s="105">
        <f t="shared" si="398"/>
        <v>0</v>
      </c>
      <c r="BP129" s="88"/>
      <c r="BQ129" s="105"/>
      <c r="BR129" s="66"/>
      <c r="BS129" s="105">
        <f t="shared" si="399"/>
        <v>0</v>
      </c>
      <c r="BT129" s="88"/>
      <c r="BU129" s="105">
        <f t="shared" si="400"/>
        <v>0</v>
      </c>
      <c r="BV129" s="88"/>
      <c r="BW129" s="105">
        <f t="shared" si="401"/>
        <v>0</v>
      </c>
      <c r="BX129" s="88"/>
      <c r="BY129" s="105">
        <f t="shared" si="402"/>
        <v>0</v>
      </c>
      <c r="BZ129" s="66"/>
      <c r="CA129" s="105">
        <f t="shared" si="403"/>
        <v>0</v>
      </c>
      <c r="CB129" s="88"/>
      <c r="CC129" s="105">
        <f t="shared" si="404"/>
        <v>0</v>
      </c>
      <c r="CD129" s="88"/>
      <c r="CE129" s="105">
        <f t="shared" si="405"/>
        <v>0</v>
      </c>
      <c r="CF129" s="66"/>
      <c r="CG129" s="66"/>
      <c r="CH129" s="66"/>
      <c r="CI129" s="66"/>
      <c r="CJ129" s="92"/>
      <c r="CK129" s="92"/>
      <c r="CL129" s="93">
        <f t="shared" si="374"/>
        <v>176</v>
      </c>
      <c r="CM129" s="93">
        <f t="shared" si="374"/>
        <v>37279800.736128725</v>
      </c>
      <c r="CN129" s="66">
        <f>[3]ДС!EP130</f>
        <v>325</v>
      </c>
      <c r="CO129" s="67">
        <f>[3]ДС!EQ130</f>
        <v>68751338.084352002</v>
      </c>
      <c r="CP129" s="94">
        <f t="shared" si="375"/>
        <v>501</v>
      </c>
      <c r="CQ129" s="94">
        <f t="shared" si="375"/>
        <v>106031138.82048073</v>
      </c>
    </row>
    <row r="130" spans="1:95" s="3" customFormat="1" ht="60" x14ac:dyDescent="0.25">
      <c r="A130" s="122"/>
      <c r="B130" s="122">
        <v>102</v>
      </c>
      <c r="C130" s="236" t="s">
        <v>303</v>
      </c>
      <c r="D130" s="79" t="s">
        <v>304</v>
      </c>
      <c r="E130" s="80">
        <v>17622</v>
      </c>
      <c r="F130" s="151">
        <v>13.39</v>
      </c>
      <c r="G130" s="234">
        <v>0.14249999999999999</v>
      </c>
      <c r="H130" s="83">
        <v>1</v>
      </c>
      <c r="I130" s="84"/>
      <c r="J130" s="137">
        <v>1.4</v>
      </c>
      <c r="K130" s="137">
        <v>1.68</v>
      </c>
      <c r="L130" s="137">
        <v>2.23</v>
      </c>
      <c r="M130" s="138">
        <v>2.57</v>
      </c>
      <c r="N130" s="137">
        <v>0</v>
      </c>
      <c r="O130" s="105">
        <f t="shared" si="376"/>
        <v>0</v>
      </c>
      <c r="P130" s="147"/>
      <c r="Q130" s="105">
        <f t="shared" si="377"/>
        <v>0</v>
      </c>
      <c r="R130" s="137">
        <v>0</v>
      </c>
      <c r="S130" s="105">
        <f t="shared" si="378"/>
        <v>0</v>
      </c>
      <c r="T130" s="168">
        <v>101</v>
      </c>
      <c r="U130" s="105">
        <f t="shared" si="379"/>
        <v>25190230.12506</v>
      </c>
      <c r="V130" s="137"/>
      <c r="W130" s="105">
        <f t="shared" si="380"/>
        <v>0</v>
      </c>
      <c r="X130" s="137"/>
      <c r="Y130" s="105">
        <f t="shared" si="381"/>
        <v>0</v>
      </c>
      <c r="Z130" s="147"/>
      <c r="AA130" s="105"/>
      <c r="AB130" s="147"/>
      <c r="AC130" s="105">
        <f t="shared" si="382"/>
        <v>0</v>
      </c>
      <c r="AD130" s="173">
        <v>99</v>
      </c>
      <c r="AE130" s="105">
        <f t="shared" si="383"/>
        <v>25623473.673798002</v>
      </c>
      <c r="AF130" s="137"/>
      <c r="AG130" s="105">
        <f t="shared" si="384"/>
        <v>0</v>
      </c>
      <c r="AH130" s="147"/>
      <c r="AI130" s="105">
        <f t="shared" si="385"/>
        <v>0</v>
      </c>
      <c r="AJ130" s="147"/>
      <c r="AK130" s="105">
        <f t="shared" si="386"/>
        <v>0</v>
      </c>
      <c r="AL130" s="147"/>
      <c r="AM130" s="147"/>
      <c r="AN130" s="147"/>
      <c r="AO130" s="105">
        <f t="shared" si="387"/>
        <v>0</v>
      </c>
      <c r="AP130" s="147"/>
      <c r="AQ130" s="105">
        <f t="shared" si="388"/>
        <v>0</v>
      </c>
      <c r="AR130" s="147"/>
      <c r="AS130" s="105">
        <f t="shared" si="389"/>
        <v>0</v>
      </c>
      <c r="AT130" s="137"/>
      <c r="AU130" s="105">
        <f t="shared" si="390"/>
        <v>0</v>
      </c>
      <c r="AV130" s="147"/>
      <c r="AW130" s="105">
        <f t="shared" si="391"/>
        <v>0</v>
      </c>
      <c r="AX130" s="147"/>
      <c r="AY130" s="105"/>
      <c r="AZ130" s="147"/>
      <c r="BA130" s="105">
        <f t="shared" si="392"/>
        <v>0</v>
      </c>
      <c r="BB130" s="174"/>
      <c r="BC130" s="105">
        <f t="shared" si="393"/>
        <v>0</v>
      </c>
      <c r="BD130" s="147"/>
      <c r="BE130" s="105">
        <f t="shared" si="394"/>
        <v>0</v>
      </c>
      <c r="BF130" s="147"/>
      <c r="BG130" s="105">
        <f t="shared" si="395"/>
        <v>0</v>
      </c>
      <c r="BH130" s="147"/>
      <c r="BI130" s="105">
        <f t="shared" si="396"/>
        <v>0</v>
      </c>
      <c r="BJ130" s="147"/>
      <c r="BK130" s="105">
        <f t="shared" si="397"/>
        <v>0</v>
      </c>
      <c r="BL130" s="147"/>
      <c r="BM130" s="105"/>
      <c r="BN130" s="147"/>
      <c r="BO130" s="105">
        <f t="shared" si="398"/>
        <v>0</v>
      </c>
      <c r="BP130" s="147"/>
      <c r="BQ130" s="105"/>
      <c r="BR130" s="147"/>
      <c r="BS130" s="105">
        <f t="shared" si="399"/>
        <v>0</v>
      </c>
      <c r="BT130" s="147"/>
      <c r="BU130" s="105">
        <f t="shared" si="400"/>
        <v>0</v>
      </c>
      <c r="BV130" s="147"/>
      <c r="BW130" s="105">
        <f t="shared" si="401"/>
        <v>0</v>
      </c>
      <c r="BX130" s="147"/>
      <c r="BY130" s="105">
        <f t="shared" si="402"/>
        <v>0</v>
      </c>
      <c r="BZ130" s="66"/>
      <c r="CA130" s="105">
        <f t="shared" si="403"/>
        <v>0</v>
      </c>
      <c r="CB130" s="147"/>
      <c r="CC130" s="105">
        <f t="shared" si="404"/>
        <v>0</v>
      </c>
      <c r="CD130" s="147"/>
      <c r="CE130" s="105">
        <f t="shared" si="405"/>
        <v>0</v>
      </c>
      <c r="CF130" s="147"/>
      <c r="CG130" s="147"/>
      <c r="CH130" s="147"/>
      <c r="CI130" s="147"/>
      <c r="CJ130" s="92"/>
      <c r="CK130" s="92"/>
      <c r="CL130" s="93">
        <f t="shared" si="374"/>
        <v>200</v>
      </c>
      <c r="CM130" s="93">
        <f t="shared" si="374"/>
        <v>50813703.798858002</v>
      </c>
      <c r="CN130" s="66">
        <f>[3]ДС!EP131</f>
        <v>125</v>
      </c>
      <c r="CO130" s="67">
        <f>[3]ДС!EQ131</f>
        <v>31514958.286812</v>
      </c>
      <c r="CP130" s="94">
        <f t="shared" si="375"/>
        <v>325</v>
      </c>
      <c r="CQ130" s="94">
        <f t="shared" si="375"/>
        <v>82328662.085669994</v>
      </c>
    </row>
    <row r="131" spans="1:95" s="3" customFormat="1" ht="45" x14ac:dyDescent="0.25">
      <c r="A131" s="122"/>
      <c r="B131" s="122">
        <v>103</v>
      </c>
      <c r="C131" s="172" t="s">
        <v>305</v>
      </c>
      <c r="D131" s="167" t="s">
        <v>306</v>
      </c>
      <c r="E131" s="80">
        <v>17622</v>
      </c>
      <c r="F131" s="151">
        <v>16.420000000000002</v>
      </c>
      <c r="G131" s="234">
        <v>0.13980000000000001</v>
      </c>
      <c r="H131" s="83">
        <v>1</v>
      </c>
      <c r="I131" s="84"/>
      <c r="J131" s="137">
        <v>1.4</v>
      </c>
      <c r="K131" s="137">
        <v>1.68</v>
      </c>
      <c r="L131" s="137">
        <v>2.23</v>
      </c>
      <c r="M131" s="138">
        <v>2.57</v>
      </c>
      <c r="N131" s="95">
        <v>0</v>
      </c>
      <c r="O131" s="105">
        <f t="shared" si="376"/>
        <v>0</v>
      </c>
      <c r="P131" s="88"/>
      <c r="Q131" s="105">
        <f t="shared" si="377"/>
        <v>0</v>
      </c>
      <c r="R131" s="66">
        <v>0</v>
      </c>
      <c r="S131" s="105">
        <f t="shared" si="378"/>
        <v>0</v>
      </c>
      <c r="T131" s="168">
        <v>151</v>
      </c>
      <c r="U131" s="105">
        <f t="shared" si="379"/>
        <v>46135614.850300804</v>
      </c>
      <c r="V131" s="88"/>
      <c r="W131" s="105">
        <f t="shared" si="380"/>
        <v>0</v>
      </c>
      <c r="X131" s="88"/>
      <c r="Y131" s="105">
        <f t="shared" si="381"/>
        <v>0</v>
      </c>
      <c r="Z131" s="88"/>
      <c r="AA131" s="105"/>
      <c r="AB131" s="66"/>
      <c r="AC131" s="105">
        <f t="shared" si="382"/>
        <v>0</v>
      </c>
      <c r="AD131" s="89">
        <v>134</v>
      </c>
      <c r="AE131" s="105">
        <f t="shared" si="383"/>
        <v>42459282.398586243</v>
      </c>
      <c r="AF131" s="66"/>
      <c r="AG131" s="105">
        <f t="shared" si="384"/>
        <v>0</v>
      </c>
      <c r="AH131" s="66"/>
      <c r="AI131" s="105">
        <f t="shared" si="385"/>
        <v>0</v>
      </c>
      <c r="AJ131" s="88"/>
      <c r="AK131" s="105">
        <f t="shared" si="386"/>
        <v>0</v>
      </c>
      <c r="AL131" s="88"/>
      <c r="AM131" s="105"/>
      <c r="AN131" s="88"/>
      <c r="AO131" s="105">
        <f t="shared" si="387"/>
        <v>0</v>
      </c>
      <c r="AP131" s="88"/>
      <c r="AQ131" s="105">
        <f t="shared" si="388"/>
        <v>0</v>
      </c>
      <c r="AR131" s="66"/>
      <c r="AS131" s="105">
        <f t="shared" si="389"/>
        <v>0</v>
      </c>
      <c r="AT131" s="88"/>
      <c r="AU131" s="105">
        <f t="shared" si="390"/>
        <v>0</v>
      </c>
      <c r="AV131" s="88"/>
      <c r="AW131" s="105">
        <f t="shared" si="391"/>
        <v>0</v>
      </c>
      <c r="AX131" s="88"/>
      <c r="AY131" s="105"/>
      <c r="AZ131" s="88"/>
      <c r="BA131" s="105">
        <f t="shared" si="392"/>
        <v>0</v>
      </c>
      <c r="BB131" s="89"/>
      <c r="BC131" s="105">
        <f t="shared" si="393"/>
        <v>0</v>
      </c>
      <c r="BD131" s="145"/>
      <c r="BE131" s="105">
        <f t="shared" si="394"/>
        <v>0</v>
      </c>
      <c r="BF131" s="66"/>
      <c r="BG131" s="105">
        <f t="shared" si="395"/>
        <v>0</v>
      </c>
      <c r="BH131" s="88"/>
      <c r="BI131" s="105">
        <f t="shared" si="396"/>
        <v>0</v>
      </c>
      <c r="BJ131" s="88"/>
      <c r="BK131" s="105">
        <f t="shared" si="397"/>
        <v>0</v>
      </c>
      <c r="BL131" s="90"/>
      <c r="BM131" s="105"/>
      <c r="BN131" s="88"/>
      <c r="BO131" s="105">
        <f t="shared" si="398"/>
        <v>0</v>
      </c>
      <c r="BP131" s="88"/>
      <c r="BQ131" s="105"/>
      <c r="BR131" s="66"/>
      <c r="BS131" s="105">
        <f t="shared" si="399"/>
        <v>0</v>
      </c>
      <c r="BT131" s="88"/>
      <c r="BU131" s="105">
        <f t="shared" si="400"/>
        <v>0</v>
      </c>
      <c r="BV131" s="88"/>
      <c r="BW131" s="105">
        <f t="shared" si="401"/>
        <v>0</v>
      </c>
      <c r="BX131" s="88"/>
      <c r="BY131" s="105">
        <f t="shared" si="402"/>
        <v>0</v>
      </c>
      <c r="BZ131" s="66"/>
      <c r="CA131" s="105">
        <f t="shared" si="403"/>
        <v>0</v>
      </c>
      <c r="CB131" s="88"/>
      <c r="CC131" s="105">
        <f t="shared" si="404"/>
        <v>0</v>
      </c>
      <c r="CD131" s="88"/>
      <c r="CE131" s="105">
        <f t="shared" si="405"/>
        <v>0</v>
      </c>
      <c r="CF131" s="66"/>
      <c r="CG131" s="66"/>
      <c r="CH131" s="66"/>
      <c r="CI131" s="66"/>
      <c r="CJ131" s="92"/>
      <c r="CK131" s="92"/>
      <c r="CL131" s="93">
        <f t="shared" si="374"/>
        <v>285</v>
      </c>
      <c r="CM131" s="93">
        <f t="shared" si="374"/>
        <v>88594897.248887047</v>
      </c>
      <c r="CN131" s="66">
        <f>[3]ДС!EP132</f>
        <v>131</v>
      </c>
      <c r="CO131" s="67">
        <f>[3]ДС!EQ132</f>
        <v>40024937.386684805</v>
      </c>
      <c r="CP131" s="94">
        <f t="shared" si="375"/>
        <v>416</v>
      </c>
      <c r="CQ131" s="94">
        <f t="shared" si="375"/>
        <v>128619834.63557185</v>
      </c>
    </row>
    <row r="132" spans="1:95" s="3" customFormat="1" ht="45" x14ac:dyDescent="0.25">
      <c r="A132" s="122"/>
      <c r="B132" s="122">
        <v>104</v>
      </c>
      <c r="C132" s="172" t="s">
        <v>307</v>
      </c>
      <c r="D132" s="167" t="s">
        <v>308</v>
      </c>
      <c r="E132" s="80">
        <v>17622</v>
      </c>
      <c r="F132" s="151">
        <v>18.100000000000001</v>
      </c>
      <c r="G132" s="234">
        <v>6.8000000000000005E-2</v>
      </c>
      <c r="H132" s="83">
        <v>1</v>
      </c>
      <c r="I132" s="84"/>
      <c r="J132" s="137">
        <v>1.4</v>
      </c>
      <c r="K132" s="137">
        <v>1.68</v>
      </c>
      <c r="L132" s="137">
        <v>2.23</v>
      </c>
      <c r="M132" s="138">
        <v>2.57</v>
      </c>
      <c r="N132" s="95">
        <v>0</v>
      </c>
      <c r="O132" s="105">
        <f t="shared" si="376"/>
        <v>0</v>
      </c>
      <c r="P132" s="88"/>
      <c r="Q132" s="105">
        <f t="shared" si="377"/>
        <v>0</v>
      </c>
      <c r="R132" s="66">
        <v>0</v>
      </c>
      <c r="S132" s="105">
        <f t="shared" si="378"/>
        <v>0</v>
      </c>
      <c r="T132" s="168">
        <v>183</v>
      </c>
      <c r="U132" s="105">
        <f t="shared" si="379"/>
        <v>59956996.936319992</v>
      </c>
      <c r="V132" s="88"/>
      <c r="W132" s="105">
        <f t="shared" si="380"/>
        <v>0</v>
      </c>
      <c r="X132" s="88"/>
      <c r="Y132" s="105">
        <f t="shared" si="381"/>
        <v>0</v>
      </c>
      <c r="Z132" s="88"/>
      <c r="AA132" s="105"/>
      <c r="AB132" s="66"/>
      <c r="AC132" s="105">
        <f t="shared" si="382"/>
        <v>0</v>
      </c>
      <c r="AD132" s="89">
        <v>176</v>
      </c>
      <c r="AE132" s="105">
        <f t="shared" si="383"/>
        <v>58732401.581568003</v>
      </c>
      <c r="AF132" s="66"/>
      <c r="AG132" s="105">
        <f t="shared" si="384"/>
        <v>0</v>
      </c>
      <c r="AH132" s="66"/>
      <c r="AI132" s="105">
        <f t="shared" si="385"/>
        <v>0</v>
      </c>
      <c r="AJ132" s="88"/>
      <c r="AK132" s="105">
        <f t="shared" si="386"/>
        <v>0</v>
      </c>
      <c r="AL132" s="88"/>
      <c r="AM132" s="105"/>
      <c r="AN132" s="88"/>
      <c r="AO132" s="105">
        <f t="shared" si="387"/>
        <v>0</v>
      </c>
      <c r="AP132" s="88"/>
      <c r="AQ132" s="105">
        <f t="shared" si="388"/>
        <v>0</v>
      </c>
      <c r="AR132" s="66"/>
      <c r="AS132" s="105">
        <f t="shared" si="389"/>
        <v>0</v>
      </c>
      <c r="AT132" s="88"/>
      <c r="AU132" s="105">
        <f t="shared" si="390"/>
        <v>0</v>
      </c>
      <c r="AV132" s="88"/>
      <c r="AW132" s="105">
        <f t="shared" si="391"/>
        <v>0</v>
      </c>
      <c r="AX132" s="88"/>
      <c r="AY132" s="105"/>
      <c r="AZ132" s="88"/>
      <c r="BA132" s="105">
        <f t="shared" si="392"/>
        <v>0</v>
      </c>
      <c r="BB132" s="89"/>
      <c r="BC132" s="105">
        <f t="shared" si="393"/>
        <v>0</v>
      </c>
      <c r="BD132" s="145"/>
      <c r="BE132" s="105">
        <f t="shared" si="394"/>
        <v>0</v>
      </c>
      <c r="BF132" s="66"/>
      <c r="BG132" s="105">
        <f t="shared" si="395"/>
        <v>0</v>
      </c>
      <c r="BH132" s="88"/>
      <c r="BI132" s="105">
        <f t="shared" si="396"/>
        <v>0</v>
      </c>
      <c r="BJ132" s="88"/>
      <c r="BK132" s="105">
        <f t="shared" si="397"/>
        <v>0</v>
      </c>
      <c r="BL132" s="90"/>
      <c r="BM132" s="105"/>
      <c r="BN132" s="88"/>
      <c r="BO132" s="105">
        <f t="shared" si="398"/>
        <v>0</v>
      </c>
      <c r="BP132" s="88"/>
      <c r="BQ132" s="105"/>
      <c r="BR132" s="66"/>
      <c r="BS132" s="105">
        <f t="shared" si="399"/>
        <v>0</v>
      </c>
      <c r="BT132" s="88"/>
      <c r="BU132" s="105">
        <f t="shared" si="400"/>
        <v>0</v>
      </c>
      <c r="BV132" s="88"/>
      <c r="BW132" s="105">
        <f t="shared" si="401"/>
        <v>0</v>
      </c>
      <c r="BX132" s="88"/>
      <c r="BY132" s="105">
        <f t="shared" si="402"/>
        <v>0</v>
      </c>
      <c r="BZ132" s="66"/>
      <c r="CA132" s="105">
        <f t="shared" si="403"/>
        <v>0</v>
      </c>
      <c r="CB132" s="88"/>
      <c r="CC132" s="105">
        <f t="shared" si="404"/>
        <v>0</v>
      </c>
      <c r="CD132" s="88"/>
      <c r="CE132" s="105">
        <f t="shared" si="405"/>
        <v>0</v>
      </c>
      <c r="CF132" s="66"/>
      <c r="CG132" s="66"/>
      <c r="CH132" s="66"/>
      <c r="CI132" s="66"/>
      <c r="CJ132" s="92"/>
      <c r="CK132" s="92"/>
      <c r="CL132" s="93">
        <f t="shared" si="374"/>
        <v>359</v>
      </c>
      <c r="CM132" s="93">
        <f t="shared" si="374"/>
        <v>118689398.51788799</v>
      </c>
      <c r="CN132" s="66">
        <f>[3]ДС!EP133</f>
        <v>390</v>
      </c>
      <c r="CO132" s="67">
        <f>[3]ДС!EQ133</f>
        <v>127898665.86815999</v>
      </c>
      <c r="CP132" s="94">
        <f t="shared" si="375"/>
        <v>749</v>
      </c>
      <c r="CQ132" s="94">
        <f t="shared" si="375"/>
        <v>246588064.38604799</v>
      </c>
    </row>
    <row r="133" spans="1:95" s="3" customFormat="1" ht="45.75" customHeight="1" x14ac:dyDescent="0.25">
      <c r="A133" s="122"/>
      <c r="B133" s="122">
        <v>105</v>
      </c>
      <c r="C133" s="172" t="s">
        <v>309</v>
      </c>
      <c r="D133" s="123" t="s">
        <v>310</v>
      </c>
      <c r="E133" s="80">
        <v>17622</v>
      </c>
      <c r="F133" s="151">
        <v>21.84</v>
      </c>
      <c r="G133" s="234">
        <v>4.5400000000000003E-2</v>
      </c>
      <c r="H133" s="83">
        <v>1</v>
      </c>
      <c r="I133" s="84"/>
      <c r="J133" s="137">
        <v>1.4</v>
      </c>
      <c r="K133" s="137">
        <v>1.68</v>
      </c>
      <c r="L133" s="137">
        <v>2.23</v>
      </c>
      <c r="M133" s="138">
        <v>2.57</v>
      </c>
      <c r="N133" s="95">
        <v>0</v>
      </c>
      <c r="O133" s="105">
        <f t="shared" si="376"/>
        <v>0</v>
      </c>
      <c r="P133" s="88"/>
      <c r="Q133" s="105">
        <f t="shared" si="377"/>
        <v>0</v>
      </c>
      <c r="R133" s="66">
        <v>0</v>
      </c>
      <c r="S133" s="105">
        <f t="shared" si="378"/>
        <v>0</v>
      </c>
      <c r="T133" s="175">
        <v>286</v>
      </c>
      <c r="U133" s="105">
        <f t="shared" si="379"/>
        <v>112070135.0216448</v>
      </c>
      <c r="V133" s="88"/>
      <c r="W133" s="105">
        <f t="shared" si="380"/>
        <v>0</v>
      </c>
      <c r="X133" s="88"/>
      <c r="Y133" s="105">
        <f t="shared" si="381"/>
        <v>0</v>
      </c>
      <c r="Z133" s="88"/>
      <c r="AA133" s="105"/>
      <c r="AB133" s="66"/>
      <c r="AC133" s="105">
        <f t="shared" si="382"/>
        <v>0</v>
      </c>
      <c r="AD133" s="89">
        <v>140</v>
      </c>
      <c r="AE133" s="105">
        <f t="shared" si="383"/>
        <v>55544442.271718405</v>
      </c>
      <c r="AF133" s="66"/>
      <c r="AG133" s="105">
        <f t="shared" si="384"/>
        <v>0</v>
      </c>
      <c r="AH133" s="66"/>
      <c r="AI133" s="105">
        <f t="shared" si="385"/>
        <v>0</v>
      </c>
      <c r="AJ133" s="88"/>
      <c r="AK133" s="105">
        <f t="shared" si="386"/>
        <v>0</v>
      </c>
      <c r="AL133" s="88"/>
      <c r="AM133" s="105"/>
      <c r="AN133" s="88"/>
      <c r="AO133" s="105">
        <f t="shared" si="387"/>
        <v>0</v>
      </c>
      <c r="AP133" s="88"/>
      <c r="AQ133" s="105">
        <f t="shared" si="388"/>
        <v>0</v>
      </c>
      <c r="AR133" s="66"/>
      <c r="AS133" s="105">
        <f t="shared" si="389"/>
        <v>0</v>
      </c>
      <c r="AT133" s="88"/>
      <c r="AU133" s="105">
        <f t="shared" si="390"/>
        <v>0</v>
      </c>
      <c r="AV133" s="88"/>
      <c r="AW133" s="105">
        <f t="shared" si="391"/>
        <v>0</v>
      </c>
      <c r="AX133" s="88"/>
      <c r="AY133" s="105"/>
      <c r="AZ133" s="88"/>
      <c r="BA133" s="105">
        <f t="shared" si="392"/>
        <v>0</v>
      </c>
      <c r="BB133" s="89"/>
      <c r="BC133" s="105">
        <f t="shared" si="393"/>
        <v>0</v>
      </c>
      <c r="BD133" s="145"/>
      <c r="BE133" s="105">
        <f t="shared" si="394"/>
        <v>0</v>
      </c>
      <c r="BF133" s="66"/>
      <c r="BG133" s="105">
        <f t="shared" si="395"/>
        <v>0</v>
      </c>
      <c r="BH133" s="88"/>
      <c r="BI133" s="105">
        <f t="shared" si="396"/>
        <v>0</v>
      </c>
      <c r="BJ133" s="88"/>
      <c r="BK133" s="105">
        <f t="shared" si="397"/>
        <v>0</v>
      </c>
      <c r="BL133" s="90"/>
      <c r="BM133" s="105"/>
      <c r="BN133" s="88"/>
      <c r="BO133" s="105">
        <f t="shared" si="398"/>
        <v>0</v>
      </c>
      <c r="BP133" s="88"/>
      <c r="BQ133" s="105"/>
      <c r="BR133" s="66"/>
      <c r="BS133" s="105">
        <f t="shared" si="399"/>
        <v>0</v>
      </c>
      <c r="BT133" s="88"/>
      <c r="BU133" s="105">
        <f t="shared" si="400"/>
        <v>0</v>
      </c>
      <c r="BV133" s="88"/>
      <c r="BW133" s="105">
        <f t="shared" si="401"/>
        <v>0</v>
      </c>
      <c r="BX133" s="88"/>
      <c r="BY133" s="105">
        <f t="shared" si="402"/>
        <v>0</v>
      </c>
      <c r="BZ133" s="66"/>
      <c r="CA133" s="105">
        <f t="shared" si="403"/>
        <v>0</v>
      </c>
      <c r="CB133" s="88"/>
      <c r="CC133" s="105">
        <f t="shared" si="404"/>
        <v>0</v>
      </c>
      <c r="CD133" s="88"/>
      <c r="CE133" s="105">
        <f t="shared" si="405"/>
        <v>0</v>
      </c>
      <c r="CF133" s="66"/>
      <c r="CG133" s="66"/>
      <c r="CH133" s="66"/>
      <c r="CI133" s="66"/>
      <c r="CJ133" s="92"/>
      <c r="CK133" s="92"/>
      <c r="CL133" s="93">
        <f t="shared" si="374"/>
        <v>426</v>
      </c>
      <c r="CM133" s="93">
        <f t="shared" si="374"/>
        <v>167614577.29336321</v>
      </c>
      <c r="CN133" s="66">
        <f>[3]ДС!EP134</f>
        <v>399</v>
      </c>
      <c r="CO133" s="67">
        <f>[3]ДС!EQ134</f>
        <v>156388733.14192128</v>
      </c>
      <c r="CP133" s="94">
        <f t="shared" si="375"/>
        <v>825</v>
      </c>
      <c r="CQ133" s="94">
        <f t="shared" si="375"/>
        <v>324003310.4352845</v>
      </c>
    </row>
    <row r="134" spans="1:95" s="3" customFormat="1" ht="45" customHeight="1" x14ac:dyDescent="0.25">
      <c r="A134" s="122"/>
      <c r="B134" s="122">
        <v>106</v>
      </c>
      <c r="C134" s="172" t="s">
        <v>311</v>
      </c>
      <c r="D134" s="123" t="s">
        <v>312</v>
      </c>
      <c r="E134" s="80">
        <v>17622</v>
      </c>
      <c r="F134" s="151">
        <v>23.17</v>
      </c>
      <c r="G134" s="234">
        <v>8.1100000000000005E-2</v>
      </c>
      <c r="H134" s="83">
        <v>1</v>
      </c>
      <c r="I134" s="84"/>
      <c r="J134" s="137">
        <v>1.4</v>
      </c>
      <c r="K134" s="137">
        <v>1.68</v>
      </c>
      <c r="L134" s="137">
        <v>2.23</v>
      </c>
      <c r="M134" s="138">
        <v>2.57</v>
      </c>
      <c r="N134" s="95">
        <v>0</v>
      </c>
      <c r="O134" s="105">
        <f t="shared" si="376"/>
        <v>0</v>
      </c>
      <c r="P134" s="88"/>
      <c r="Q134" s="105">
        <f t="shared" si="377"/>
        <v>0</v>
      </c>
      <c r="R134" s="66">
        <v>0</v>
      </c>
      <c r="S134" s="105">
        <f t="shared" si="378"/>
        <v>0</v>
      </c>
      <c r="T134" s="175">
        <v>127</v>
      </c>
      <c r="U134" s="105">
        <f t="shared" si="379"/>
        <v>53536475.152591206</v>
      </c>
      <c r="V134" s="88"/>
      <c r="W134" s="105">
        <f t="shared" si="380"/>
        <v>0</v>
      </c>
      <c r="X134" s="88"/>
      <c r="Y134" s="105">
        <f t="shared" si="381"/>
        <v>0</v>
      </c>
      <c r="Z134" s="88"/>
      <c r="AA134" s="105"/>
      <c r="AB134" s="66"/>
      <c r="AC134" s="105">
        <f t="shared" si="382"/>
        <v>0</v>
      </c>
      <c r="AD134" s="89">
        <v>83</v>
      </c>
      <c r="AE134" s="105">
        <f t="shared" si="383"/>
        <v>35757957.441674158</v>
      </c>
      <c r="AF134" s="66"/>
      <c r="AG134" s="105">
        <f t="shared" si="384"/>
        <v>0</v>
      </c>
      <c r="AH134" s="66"/>
      <c r="AI134" s="105">
        <f t="shared" si="385"/>
        <v>0</v>
      </c>
      <c r="AJ134" s="88"/>
      <c r="AK134" s="105">
        <f t="shared" si="386"/>
        <v>0</v>
      </c>
      <c r="AL134" s="88"/>
      <c r="AM134" s="105"/>
      <c r="AN134" s="88"/>
      <c r="AO134" s="105">
        <f t="shared" si="387"/>
        <v>0</v>
      </c>
      <c r="AP134" s="88"/>
      <c r="AQ134" s="105">
        <f t="shared" si="388"/>
        <v>0</v>
      </c>
      <c r="AR134" s="66"/>
      <c r="AS134" s="105">
        <f t="shared" si="389"/>
        <v>0</v>
      </c>
      <c r="AT134" s="88"/>
      <c r="AU134" s="105">
        <f t="shared" si="390"/>
        <v>0</v>
      </c>
      <c r="AV134" s="88"/>
      <c r="AW134" s="105">
        <f t="shared" si="391"/>
        <v>0</v>
      </c>
      <c r="AX134" s="88"/>
      <c r="AY134" s="105"/>
      <c r="AZ134" s="88"/>
      <c r="BA134" s="105">
        <f t="shared" si="392"/>
        <v>0</v>
      </c>
      <c r="BB134" s="89"/>
      <c r="BC134" s="105">
        <f t="shared" si="393"/>
        <v>0</v>
      </c>
      <c r="BD134" s="145"/>
      <c r="BE134" s="105">
        <f t="shared" si="394"/>
        <v>0</v>
      </c>
      <c r="BF134" s="66"/>
      <c r="BG134" s="105">
        <f t="shared" si="395"/>
        <v>0</v>
      </c>
      <c r="BH134" s="88"/>
      <c r="BI134" s="105">
        <f t="shared" si="396"/>
        <v>0</v>
      </c>
      <c r="BJ134" s="88"/>
      <c r="BK134" s="105">
        <f t="shared" si="397"/>
        <v>0</v>
      </c>
      <c r="BL134" s="90"/>
      <c r="BM134" s="105"/>
      <c r="BN134" s="88"/>
      <c r="BO134" s="105">
        <f t="shared" si="398"/>
        <v>0</v>
      </c>
      <c r="BP134" s="88"/>
      <c r="BQ134" s="105"/>
      <c r="BR134" s="66"/>
      <c r="BS134" s="105">
        <f t="shared" si="399"/>
        <v>0</v>
      </c>
      <c r="BT134" s="88"/>
      <c r="BU134" s="105">
        <f t="shared" si="400"/>
        <v>0</v>
      </c>
      <c r="BV134" s="88"/>
      <c r="BW134" s="105">
        <f t="shared" si="401"/>
        <v>0</v>
      </c>
      <c r="BX134" s="88"/>
      <c r="BY134" s="105">
        <f t="shared" si="402"/>
        <v>0</v>
      </c>
      <c r="BZ134" s="66"/>
      <c r="CA134" s="105">
        <f t="shared" si="403"/>
        <v>0</v>
      </c>
      <c r="CB134" s="88"/>
      <c r="CC134" s="105">
        <f t="shared" si="404"/>
        <v>0</v>
      </c>
      <c r="CD134" s="88"/>
      <c r="CE134" s="105">
        <f t="shared" si="405"/>
        <v>0</v>
      </c>
      <c r="CF134" s="66"/>
      <c r="CG134" s="66"/>
      <c r="CH134" s="66"/>
      <c r="CI134" s="66"/>
      <c r="CJ134" s="92"/>
      <c r="CK134" s="92"/>
      <c r="CL134" s="93">
        <f t="shared" si="374"/>
        <v>210</v>
      </c>
      <c r="CM134" s="93">
        <f t="shared" si="374"/>
        <v>89294432.594265372</v>
      </c>
      <c r="CN134" s="66">
        <f>[3]ДС!EP135</f>
        <v>153</v>
      </c>
      <c r="CO134" s="67">
        <f>[3]ДС!EQ135</f>
        <v>64496698.41217681</v>
      </c>
      <c r="CP134" s="94">
        <f t="shared" si="375"/>
        <v>363</v>
      </c>
      <c r="CQ134" s="94">
        <f t="shared" si="375"/>
        <v>153791131.00644219</v>
      </c>
    </row>
    <row r="135" spans="1:95" s="3" customFormat="1" ht="47.25" customHeight="1" x14ac:dyDescent="0.25">
      <c r="A135" s="122"/>
      <c r="B135" s="122">
        <v>107</v>
      </c>
      <c r="C135" s="236" t="s">
        <v>313</v>
      </c>
      <c r="D135" s="176" t="s">
        <v>314</v>
      </c>
      <c r="E135" s="80">
        <v>17622</v>
      </c>
      <c r="F135" s="151">
        <v>27.23</v>
      </c>
      <c r="G135" s="234">
        <v>5.6899999999999999E-2</v>
      </c>
      <c r="H135" s="83">
        <v>1</v>
      </c>
      <c r="I135" s="84"/>
      <c r="J135" s="137">
        <v>1.4</v>
      </c>
      <c r="K135" s="137">
        <v>1.68</v>
      </c>
      <c r="L135" s="137">
        <v>2.23</v>
      </c>
      <c r="M135" s="138">
        <v>2.57</v>
      </c>
      <c r="N135" s="95">
        <v>0</v>
      </c>
      <c r="O135" s="105">
        <f t="shared" si="376"/>
        <v>0</v>
      </c>
      <c r="P135" s="88"/>
      <c r="Q135" s="105">
        <f t="shared" si="377"/>
        <v>0</v>
      </c>
      <c r="R135" s="66">
        <v>0</v>
      </c>
      <c r="S135" s="105">
        <f t="shared" si="378"/>
        <v>0</v>
      </c>
      <c r="T135" s="175">
        <v>110</v>
      </c>
      <c r="U135" s="105">
        <f t="shared" si="379"/>
        <v>53984521.699416004</v>
      </c>
      <c r="V135" s="88"/>
      <c r="W135" s="105">
        <f t="shared" si="380"/>
        <v>0</v>
      </c>
      <c r="X135" s="88"/>
      <c r="Y135" s="105">
        <f t="shared" si="381"/>
        <v>0</v>
      </c>
      <c r="Z135" s="88"/>
      <c r="AA135" s="105"/>
      <c r="AB135" s="66"/>
      <c r="AC135" s="105">
        <f t="shared" si="382"/>
        <v>0</v>
      </c>
      <c r="AD135" s="89">
        <v>58</v>
      </c>
      <c r="AE135" s="105">
        <f t="shared" si="383"/>
        <v>28907971.541840158</v>
      </c>
      <c r="AF135" s="66"/>
      <c r="AG135" s="105">
        <f t="shared" si="384"/>
        <v>0</v>
      </c>
      <c r="AH135" s="66"/>
      <c r="AI135" s="105">
        <f t="shared" si="385"/>
        <v>0</v>
      </c>
      <c r="AJ135" s="88"/>
      <c r="AK135" s="105">
        <f t="shared" si="386"/>
        <v>0</v>
      </c>
      <c r="AL135" s="88"/>
      <c r="AM135" s="105"/>
      <c r="AN135" s="88"/>
      <c r="AO135" s="105">
        <f t="shared" si="387"/>
        <v>0</v>
      </c>
      <c r="AP135" s="88"/>
      <c r="AQ135" s="105">
        <f t="shared" si="388"/>
        <v>0</v>
      </c>
      <c r="AR135" s="66"/>
      <c r="AS135" s="105">
        <f t="shared" si="389"/>
        <v>0</v>
      </c>
      <c r="AT135" s="88"/>
      <c r="AU135" s="105">
        <f t="shared" si="390"/>
        <v>0</v>
      </c>
      <c r="AV135" s="88"/>
      <c r="AW135" s="105">
        <f t="shared" si="391"/>
        <v>0</v>
      </c>
      <c r="AX135" s="88"/>
      <c r="AY135" s="105"/>
      <c r="AZ135" s="88"/>
      <c r="BA135" s="105">
        <f t="shared" si="392"/>
        <v>0</v>
      </c>
      <c r="BB135" s="89"/>
      <c r="BC135" s="105">
        <f t="shared" si="393"/>
        <v>0</v>
      </c>
      <c r="BD135" s="145"/>
      <c r="BE135" s="105">
        <f t="shared" si="394"/>
        <v>0</v>
      </c>
      <c r="BF135" s="66"/>
      <c r="BG135" s="105">
        <f t="shared" si="395"/>
        <v>0</v>
      </c>
      <c r="BH135" s="88"/>
      <c r="BI135" s="105">
        <f t="shared" si="396"/>
        <v>0</v>
      </c>
      <c r="BJ135" s="88"/>
      <c r="BK135" s="105">
        <f t="shared" si="397"/>
        <v>0</v>
      </c>
      <c r="BL135" s="90"/>
      <c r="BM135" s="105"/>
      <c r="BN135" s="88"/>
      <c r="BO135" s="105">
        <f t="shared" si="398"/>
        <v>0</v>
      </c>
      <c r="BP135" s="88"/>
      <c r="BQ135" s="105"/>
      <c r="BR135" s="66"/>
      <c r="BS135" s="105">
        <f t="shared" si="399"/>
        <v>0</v>
      </c>
      <c r="BT135" s="88"/>
      <c r="BU135" s="105">
        <f t="shared" si="400"/>
        <v>0</v>
      </c>
      <c r="BV135" s="88"/>
      <c r="BW135" s="105">
        <f t="shared" si="401"/>
        <v>0</v>
      </c>
      <c r="BX135" s="88"/>
      <c r="BY135" s="105">
        <f t="shared" si="402"/>
        <v>0</v>
      </c>
      <c r="BZ135" s="66"/>
      <c r="CA135" s="105">
        <f t="shared" si="403"/>
        <v>0</v>
      </c>
      <c r="CB135" s="88"/>
      <c r="CC135" s="105">
        <f t="shared" si="404"/>
        <v>0</v>
      </c>
      <c r="CD135" s="88"/>
      <c r="CE135" s="105">
        <f t="shared" si="405"/>
        <v>0</v>
      </c>
      <c r="CF135" s="66"/>
      <c r="CG135" s="66"/>
      <c r="CH135" s="66"/>
      <c r="CI135" s="66"/>
      <c r="CJ135" s="92"/>
      <c r="CK135" s="92"/>
      <c r="CL135" s="93">
        <f t="shared" si="374"/>
        <v>168</v>
      </c>
      <c r="CM135" s="93">
        <f t="shared" si="374"/>
        <v>82892493.241256163</v>
      </c>
      <c r="CN135" s="66">
        <f>[3]ДС!EP136</f>
        <v>138</v>
      </c>
      <c r="CO135" s="67">
        <f>[3]ДС!EQ136</f>
        <v>67726036.313812807</v>
      </c>
      <c r="CP135" s="94">
        <f t="shared" si="375"/>
        <v>306</v>
      </c>
      <c r="CQ135" s="94">
        <f t="shared" si="375"/>
        <v>150618529.55506897</v>
      </c>
    </row>
    <row r="136" spans="1:95" s="3" customFormat="1" ht="45" customHeight="1" x14ac:dyDescent="0.25">
      <c r="A136" s="122"/>
      <c r="B136" s="122">
        <v>108</v>
      </c>
      <c r="C136" s="236" t="s">
        <v>315</v>
      </c>
      <c r="D136" s="176" t="s">
        <v>316</v>
      </c>
      <c r="E136" s="80">
        <v>17622</v>
      </c>
      <c r="F136" s="151">
        <v>34.69</v>
      </c>
      <c r="G136" s="234">
        <v>8.8599999999999998E-2</v>
      </c>
      <c r="H136" s="83">
        <v>1</v>
      </c>
      <c r="I136" s="84"/>
      <c r="J136" s="137">
        <v>1.4</v>
      </c>
      <c r="K136" s="137">
        <v>1.68</v>
      </c>
      <c r="L136" s="137">
        <v>2.23</v>
      </c>
      <c r="M136" s="138">
        <v>2.57</v>
      </c>
      <c r="N136" s="95">
        <v>0</v>
      </c>
      <c r="O136" s="105">
        <f t="shared" si="376"/>
        <v>0</v>
      </c>
      <c r="P136" s="88"/>
      <c r="Q136" s="105">
        <f t="shared" si="377"/>
        <v>0</v>
      </c>
      <c r="R136" s="66">
        <v>0</v>
      </c>
      <c r="S136" s="105">
        <f t="shared" si="378"/>
        <v>0</v>
      </c>
      <c r="T136" s="175">
        <v>24</v>
      </c>
      <c r="U136" s="105">
        <f t="shared" si="379"/>
        <v>15191325.755020797</v>
      </c>
      <c r="V136" s="88"/>
      <c r="W136" s="105">
        <f t="shared" si="380"/>
        <v>0</v>
      </c>
      <c r="X136" s="88"/>
      <c r="Y136" s="105">
        <f t="shared" si="381"/>
        <v>0</v>
      </c>
      <c r="Z136" s="88"/>
      <c r="AA136" s="105"/>
      <c r="AB136" s="66"/>
      <c r="AC136" s="105">
        <f t="shared" si="382"/>
        <v>0</v>
      </c>
      <c r="AD136" s="89"/>
      <c r="AE136" s="105">
        <f t="shared" si="383"/>
        <v>0</v>
      </c>
      <c r="AF136" s="66"/>
      <c r="AG136" s="105">
        <f t="shared" si="384"/>
        <v>0</v>
      </c>
      <c r="AH136" s="66"/>
      <c r="AI136" s="105">
        <f t="shared" si="385"/>
        <v>0</v>
      </c>
      <c r="AJ136" s="88"/>
      <c r="AK136" s="105">
        <f t="shared" si="386"/>
        <v>0</v>
      </c>
      <c r="AL136" s="88"/>
      <c r="AM136" s="105"/>
      <c r="AN136" s="88"/>
      <c r="AO136" s="105">
        <f t="shared" si="387"/>
        <v>0</v>
      </c>
      <c r="AP136" s="88"/>
      <c r="AQ136" s="105">
        <f t="shared" si="388"/>
        <v>0</v>
      </c>
      <c r="AR136" s="66"/>
      <c r="AS136" s="105">
        <f t="shared" si="389"/>
        <v>0</v>
      </c>
      <c r="AT136" s="88"/>
      <c r="AU136" s="105">
        <f t="shared" si="390"/>
        <v>0</v>
      </c>
      <c r="AV136" s="88"/>
      <c r="AW136" s="105">
        <f t="shared" si="391"/>
        <v>0</v>
      </c>
      <c r="AX136" s="88"/>
      <c r="AY136" s="105"/>
      <c r="AZ136" s="88"/>
      <c r="BA136" s="105">
        <f t="shared" si="392"/>
        <v>0</v>
      </c>
      <c r="BB136" s="89"/>
      <c r="BC136" s="105">
        <f t="shared" si="393"/>
        <v>0</v>
      </c>
      <c r="BD136" s="145"/>
      <c r="BE136" s="105">
        <f t="shared" si="394"/>
        <v>0</v>
      </c>
      <c r="BF136" s="66"/>
      <c r="BG136" s="105">
        <f t="shared" si="395"/>
        <v>0</v>
      </c>
      <c r="BH136" s="88"/>
      <c r="BI136" s="105">
        <f t="shared" si="396"/>
        <v>0</v>
      </c>
      <c r="BJ136" s="88"/>
      <c r="BK136" s="105">
        <f t="shared" si="397"/>
        <v>0</v>
      </c>
      <c r="BL136" s="90"/>
      <c r="BM136" s="105"/>
      <c r="BN136" s="88"/>
      <c r="BO136" s="105">
        <f t="shared" si="398"/>
        <v>0</v>
      </c>
      <c r="BP136" s="88"/>
      <c r="BQ136" s="105"/>
      <c r="BR136" s="66"/>
      <c r="BS136" s="105">
        <f t="shared" si="399"/>
        <v>0</v>
      </c>
      <c r="BT136" s="88"/>
      <c r="BU136" s="105">
        <f t="shared" si="400"/>
        <v>0</v>
      </c>
      <c r="BV136" s="88"/>
      <c r="BW136" s="105">
        <f t="shared" si="401"/>
        <v>0</v>
      </c>
      <c r="BX136" s="88"/>
      <c r="BY136" s="105">
        <f t="shared" si="402"/>
        <v>0</v>
      </c>
      <c r="BZ136" s="66"/>
      <c r="CA136" s="105">
        <f t="shared" si="403"/>
        <v>0</v>
      </c>
      <c r="CB136" s="88"/>
      <c r="CC136" s="105">
        <f t="shared" si="404"/>
        <v>0</v>
      </c>
      <c r="CD136" s="88"/>
      <c r="CE136" s="105">
        <f t="shared" si="405"/>
        <v>0</v>
      </c>
      <c r="CF136" s="66"/>
      <c r="CG136" s="66"/>
      <c r="CH136" s="66"/>
      <c r="CI136" s="66"/>
      <c r="CJ136" s="92"/>
      <c r="CK136" s="92"/>
      <c r="CL136" s="93">
        <f t="shared" si="374"/>
        <v>24</v>
      </c>
      <c r="CM136" s="93">
        <f t="shared" si="374"/>
        <v>15191325.755020797</v>
      </c>
      <c r="CN136" s="66">
        <f>[3]ДС!EP137</f>
        <v>8</v>
      </c>
      <c r="CO136" s="67">
        <f>[3]ДС!EQ137</f>
        <v>5063775.2516735988</v>
      </c>
      <c r="CP136" s="94">
        <f t="shared" si="375"/>
        <v>32</v>
      </c>
      <c r="CQ136" s="94">
        <f t="shared" si="375"/>
        <v>20255101.006694395</v>
      </c>
    </row>
    <row r="137" spans="1:95" s="3" customFormat="1" ht="45" customHeight="1" x14ac:dyDescent="0.25">
      <c r="A137" s="122"/>
      <c r="B137" s="122">
        <v>109</v>
      </c>
      <c r="C137" s="236" t="s">
        <v>317</v>
      </c>
      <c r="D137" s="238" t="s">
        <v>318</v>
      </c>
      <c r="E137" s="80">
        <v>17622</v>
      </c>
      <c r="F137" s="151">
        <v>39.619999999999997</v>
      </c>
      <c r="G137" s="234">
        <v>7.4200000000000002E-2</v>
      </c>
      <c r="H137" s="83">
        <v>1</v>
      </c>
      <c r="I137" s="84"/>
      <c r="J137" s="137">
        <v>1.4</v>
      </c>
      <c r="K137" s="137">
        <v>1.68</v>
      </c>
      <c r="L137" s="137">
        <v>2.23</v>
      </c>
      <c r="M137" s="138">
        <v>2.57</v>
      </c>
      <c r="N137" s="95"/>
      <c r="O137" s="105">
        <f t="shared" si="376"/>
        <v>0</v>
      </c>
      <c r="P137" s="95"/>
      <c r="Q137" s="105">
        <f t="shared" si="377"/>
        <v>0</v>
      </c>
      <c r="R137" s="87"/>
      <c r="S137" s="105">
        <f t="shared" si="378"/>
        <v>0</v>
      </c>
      <c r="T137" s="177">
        <v>6</v>
      </c>
      <c r="U137" s="105">
        <f t="shared" si="379"/>
        <v>4313434.3826111993</v>
      </c>
      <c r="V137" s="95"/>
      <c r="W137" s="105">
        <f t="shared" si="380"/>
        <v>0</v>
      </c>
      <c r="X137" s="95"/>
      <c r="Y137" s="105">
        <f t="shared" si="381"/>
        <v>0</v>
      </c>
      <c r="Z137" s="95"/>
      <c r="AA137" s="178"/>
      <c r="AB137" s="87"/>
      <c r="AC137" s="105">
        <f t="shared" si="382"/>
        <v>0</v>
      </c>
      <c r="AD137" s="96"/>
      <c r="AE137" s="105">
        <f t="shared" si="383"/>
        <v>0</v>
      </c>
      <c r="AF137" s="87"/>
      <c r="AG137" s="105">
        <f t="shared" si="384"/>
        <v>0</v>
      </c>
      <c r="AH137" s="87"/>
      <c r="AI137" s="105">
        <f t="shared" si="385"/>
        <v>0</v>
      </c>
      <c r="AJ137" s="95"/>
      <c r="AK137" s="105">
        <f t="shared" si="386"/>
        <v>0</v>
      </c>
      <c r="AL137" s="95"/>
      <c r="AM137" s="178"/>
      <c r="AN137" s="95"/>
      <c r="AO137" s="105">
        <f t="shared" si="387"/>
        <v>0</v>
      </c>
      <c r="AP137" s="95"/>
      <c r="AQ137" s="105">
        <f t="shared" si="388"/>
        <v>0</v>
      </c>
      <c r="AR137" s="87"/>
      <c r="AS137" s="105">
        <f t="shared" si="389"/>
        <v>0</v>
      </c>
      <c r="AT137" s="95"/>
      <c r="AU137" s="105">
        <f t="shared" si="390"/>
        <v>0</v>
      </c>
      <c r="AV137" s="95"/>
      <c r="AW137" s="105">
        <f t="shared" si="391"/>
        <v>0</v>
      </c>
      <c r="AX137" s="95"/>
      <c r="AY137" s="178"/>
      <c r="AZ137" s="95"/>
      <c r="BA137" s="105">
        <f t="shared" si="392"/>
        <v>0</v>
      </c>
      <c r="BB137" s="96"/>
      <c r="BC137" s="105">
        <f t="shared" si="393"/>
        <v>0</v>
      </c>
      <c r="BD137" s="150"/>
      <c r="BE137" s="105">
        <f t="shared" si="394"/>
        <v>0</v>
      </c>
      <c r="BF137" s="87"/>
      <c r="BG137" s="105">
        <f t="shared" si="395"/>
        <v>0</v>
      </c>
      <c r="BH137" s="95"/>
      <c r="BI137" s="105">
        <f t="shared" si="396"/>
        <v>0</v>
      </c>
      <c r="BJ137" s="95"/>
      <c r="BK137" s="105">
        <f t="shared" si="397"/>
        <v>0</v>
      </c>
      <c r="BL137" s="97"/>
      <c r="BM137" s="178"/>
      <c r="BN137" s="95"/>
      <c r="BO137" s="105">
        <f t="shared" si="398"/>
        <v>0</v>
      </c>
      <c r="BP137" s="95"/>
      <c r="BQ137" s="178"/>
      <c r="BR137" s="87"/>
      <c r="BS137" s="105">
        <f t="shared" si="399"/>
        <v>0</v>
      </c>
      <c r="BT137" s="95"/>
      <c r="BU137" s="105">
        <f t="shared" si="400"/>
        <v>0</v>
      </c>
      <c r="BV137" s="95"/>
      <c r="BW137" s="105">
        <f t="shared" si="401"/>
        <v>0</v>
      </c>
      <c r="BX137" s="95"/>
      <c r="BY137" s="105">
        <f t="shared" si="402"/>
        <v>0</v>
      </c>
      <c r="BZ137" s="66"/>
      <c r="CA137" s="105">
        <f t="shared" si="403"/>
        <v>0</v>
      </c>
      <c r="CB137" s="95"/>
      <c r="CC137" s="105">
        <f t="shared" si="404"/>
        <v>0</v>
      </c>
      <c r="CD137" s="95"/>
      <c r="CE137" s="105">
        <f t="shared" si="405"/>
        <v>0</v>
      </c>
      <c r="CF137" s="87"/>
      <c r="CG137" s="87"/>
      <c r="CH137" s="87"/>
      <c r="CI137" s="87"/>
      <c r="CJ137" s="140"/>
      <c r="CK137" s="140"/>
      <c r="CL137" s="93">
        <f t="shared" si="374"/>
        <v>6</v>
      </c>
      <c r="CM137" s="93">
        <f t="shared" si="374"/>
        <v>4313434.3826111993</v>
      </c>
      <c r="CN137" s="87"/>
      <c r="CO137" s="179"/>
      <c r="CP137" s="94"/>
      <c r="CQ137" s="94"/>
    </row>
    <row r="138" spans="1:95" s="3" customFormat="1" ht="45" customHeight="1" x14ac:dyDescent="0.25">
      <c r="A138" s="122"/>
      <c r="B138" s="122">
        <v>110</v>
      </c>
      <c r="C138" s="236" t="s">
        <v>319</v>
      </c>
      <c r="D138" s="238" t="s">
        <v>320</v>
      </c>
      <c r="E138" s="80">
        <v>17622</v>
      </c>
      <c r="F138" s="151">
        <v>45.17</v>
      </c>
      <c r="G138" s="234">
        <v>8.1299999999999997E-2</v>
      </c>
      <c r="H138" s="83">
        <v>1</v>
      </c>
      <c r="I138" s="84"/>
      <c r="J138" s="137">
        <v>1.4</v>
      </c>
      <c r="K138" s="137">
        <v>1.68</v>
      </c>
      <c r="L138" s="137">
        <v>2.23</v>
      </c>
      <c r="M138" s="138">
        <v>2.57</v>
      </c>
      <c r="N138" s="95"/>
      <c r="O138" s="105">
        <f t="shared" si="376"/>
        <v>0</v>
      </c>
      <c r="P138" s="95"/>
      <c r="Q138" s="105">
        <f t="shared" si="377"/>
        <v>0</v>
      </c>
      <c r="R138" s="87"/>
      <c r="S138" s="105">
        <f t="shared" si="378"/>
        <v>0</v>
      </c>
      <c r="T138" s="180">
        <v>4</v>
      </c>
      <c r="U138" s="105">
        <f t="shared" si="379"/>
        <v>3287484.7850591997</v>
      </c>
      <c r="V138" s="95"/>
      <c r="W138" s="105">
        <f t="shared" si="380"/>
        <v>0</v>
      </c>
      <c r="X138" s="95"/>
      <c r="Y138" s="105">
        <f t="shared" si="381"/>
        <v>0</v>
      </c>
      <c r="Z138" s="95"/>
      <c r="AA138" s="178"/>
      <c r="AB138" s="87"/>
      <c r="AC138" s="105">
        <f t="shared" si="382"/>
        <v>0</v>
      </c>
      <c r="AD138" s="96">
        <v>1</v>
      </c>
      <c r="AE138" s="105">
        <f t="shared" si="383"/>
        <v>839991.01565015991</v>
      </c>
      <c r="AF138" s="87"/>
      <c r="AG138" s="105">
        <f t="shared" si="384"/>
        <v>0</v>
      </c>
      <c r="AH138" s="87"/>
      <c r="AI138" s="105">
        <f t="shared" si="385"/>
        <v>0</v>
      </c>
      <c r="AJ138" s="95"/>
      <c r="AK138" s="105">
        <f t="shared" si="386"/>
        <v>0</v>
      </c>
      <c r="AL138" s="95"/>
      <c r="AM138" s="178"/>
      <c r="AN138" s="95"/>
      <c r="AO138" s="105">
        <f t="shared" si="387"/>
        <v>0</v>
      </c>
      <c r="AP138" s="95"/>
      <c r="AQ138" s="105">
        <f t="shared" si="388"/>
        <v>0</v>
      </c>
      <c r="AR138" s="87"/>
      <c r="AS138" s="105">
        <f t="shared" si="389"/>
        <v>0</v>
      </c>
      <c r="AT138" s="95"/>
      <c r="AU138" s="105">
        <f t="shared" si="390"/>
        <v>0</v>
      </c>
      <c r="AV138" s="95"/>
      <c r="AW138" s="105">
        <f t="shared" si="391"/>
        <v>0</v>
      </c>
      <c r="AX138" s="95"/>
      <c r="AY138" s="178"/>
      <c r="AZ138" s="95"/>
      <c r="BA138" s="105">
        <f t="shared" si="392"/>
        <v>0</v>
      </c>
      <c r="BB138" s="96"/>
      <c r="BC138" s="105">
        <f t="shared" si="393"/>
        <v>0</v>
      </c>
      <c r="BD138" s="150"/>
      <c r="BE138" s="105">
        <f t="shared" si="394"/>
        <v>0</v>
      </c>
      <c r="BF138" s="87"/>
      <c r="BG138" s="105">
        <f t="shared" si="395"/>
        <v>0</v>
      </c>
      <c r="BH138" s="95"/>
      <c r="BI138" s="105">
        <f t="shared" si="396"/>
        <v>0</v>
      </c>
      <c r="BJ138" s="95"/>
      <c r="BK138" s="105">
        <f t="shared" si="397"/>
        <v>0</v>
      </c>
      <c r="BL138" s="97"/>
      <c r="BM138" s="178"/>
      <c r="BN138" s="95"/>
      <c r="BO138" s="105">
        <f t="shared" si="398"/>
        <v>0</v>
      </c>
      <c r="BP138" s="95"/>
      <c r="BQ138" s="178"/>
      <c r="BR138" s="87"/>
      <c r="BS138" s="105">
        <f t="shared" si="399"/>
        <v>0</v>
      </c>
      <c r="BT138" s="95"/>
      <c r="BU138" s="105">
        <f t="shared" si="400"/>
        <v>0</v>
      </c>
      <c r="BV138" s="95"/>
      <c r="BW138" s="105">
        <f t="shared" si="401"/>
        <v>0</v>
      </c>
      <c r="BX138" s="95"/>
      <c r="BY138" s="105">
        <f t="shared" si="402"/>
        <v>0</v>
      </c>
      <c r="BZ138" s="66"/>
      <c r="CA138" s="105">
        <f t="shared" si="403"/>
        <v>0</v>
      </c>
      <c r="CB138" s="95"/>
      <c r="CC138" s="105">
        <f t="shared" si="404"/>
        <v>0</v>
      </c>
      <c r="CD138" s="95"/>
      <c r="CE138" s="105">
        <f t="shared" si="405"/>
        <v>0</v>
      </c>
      <c r="CF138" s="87"/>
      <c r="CG138" s="87"/>
      <c r="CH138" s="87"/>
      <c r="CI138" s="87"/>
      <c r="CJ138" s="140"/>
      <c r="CK138" s="140"/>
      <c r="CL138" s="93">
        <f t="shared" si="374"/>
        <v>5</v>
      </c>
      <c r="CM138" s="93">
        <f t="shared" si="374"/>
        <v>4127475.8007093593</v>
      </c>
      <c r="CN138" s="87"/>
      <c r="CO138" s="179"/>
      <c r="CP138" s="94"/>
      <c r="CQ138" s="94"/>
    </row>
    <row r="139" spans="1:95" s="3" customFormat="1" ht="45" customHeight="1" x14ac:dyDescent="0.25">
      <c r="A139" s="122"/>
      <c r="B139" s="122">
        <v>111</v>
      </c>
      <c r="C139" s="236" t="s">
        <v>321</v>
      </c>
      <c r="D139" s="238" t="s">
        <v>322</v>
      </c>
      <c r="E139" s="80">
        <v>17622</v>
      </c>
      <c r="F139" s="239">
        <v>56.81</v>
      </c>
      <c r="G139" s="234">
        <v>3.0000000000000001E-3</v>
      </c>
      <c r="H139" s="83">
        <v>1</v>
      </c>
      <c r="I139" s="84"/>
      <c r="J139" s="137">
        <v>1.4</v>
      </c>
      <c r="K139" s="137">
        <v>1.68</v>
      </c>
      <c r="L139" s="137">
        <v>2.23</v>
      </c>
      <c r="M139" s="138">
        <v>2.57</v>
      </c>
      <c r="N139" s="95"/>
      <c r="O139" s="105">
        <f t="shared" si="376"/>
        <v>0</v>
      </c>
      <c r="P139" s="95"/>
      <c r="Q139" s="105">
        <f t="shared" si="377"/>
        <v>0</v>
      </c>
      <c r="R139" s="87"/>
      <c r="S139" s="105">
        <f t="shared" si="378"/>
        <v>0</v>
      </c>
      <c r="T139" s="180">
        <v>5</v>
      </c>
      <c r="U139" s="105">
        <f t="shared" si="379"/>
        <v>5011535.7349200007</v>
      </c>
      <c r="V139" s="95"/>
      <c r="W139" s="105">
        <f t="shared" si="380"/>
        <v>0</v>
      </c>
      <c r="X139" s="95"/>
      <c r="Y139" s="105">
        <f t="shared" si="381"/>
        <v>0</v>
      </c>
      <c r="Z139" s="95"/>
      <c r="AA139" s="178"/>
      <c r="AB139" s="87"/>
      <c r="AC139" s="105">
        <f t="shared" si="382"/>
        <v>0</v>
      </c>
      <c r="AD139" s="96">
        <v>1</v>
      </c>
      <c r="AE139" s="105">
        <f t="shared" si="383"/>
        <v>1003148.0758728001</v>
      </c>
      <c r="AF139" s="87"/>
      <c r="AG139" s="105">
        <f t="shared" si="384"/>
        <v>0</v>
      </c>
      <c r="AH139" s="87"/>
      <c r="AI139" s="105">
        <f t="shared" si="385"/>
        <v>0</v>
      </c>
      <c r="AJ139" s="95"/>
      <c r="AK139" s="105">
        <f t="shared" si="386"/>
        <v>0</v>
      </c>
      <c r="AL139" s="95"/>
      <c r="AM139" s="178"/>
      <c r="AN139" s="95"/>
      <c r="AO139" s="105">
        <f t="shared" si="387"/>
        <v>0</v>
      </c>
      <c r="AP139" s="95"/>
      <c r="AQ139" s="105">
        <f t="shared" si="388"/>
        <v>0</v>
      </c>
      <c r="AR139" s="87"/>
      <c r="AS139" s="105">
        <f t="shared" si="389"/>
        <v>0</v>
      </c>
      <c r="AT139" s="95"/>
      <c r="AU139" s="105">
        <f t="shared" si="390"/>
        <v>0</v>
      </c>
      <c r="AV139" s="95"/>
      <c r="AW139" s="105">
        <f t="shared" si="391"/>
        <v>0</v>
      </c>
      <c r="AX139" s="95"/>
      <c r="AY139" s="178"/>
      <c r="AZ139" s="95"/>
      <c r="BA139" s="105">
        <f t="shared" si="392"/>
        <v>0</v>
      </c>
      <c r="BB139" s="96"/>
      <c r="BC139" s="105">
        <f t="shared" si="393"/>
        <v>0</v>
      </c>
      <c r="BD139" s="150"/>
      <c r="BE139" s="105">
        <f t="shared" si="394"/>
        <v>0</v>
      </c>
      <c r="BF139" s="87"/>
      <c r="BG139" s="105">
        <f t="shared" si="395"/>
        <v>0</v>
      </c>
      <c r="BH139" s="95"/>
      <c r="BI139" s="105">
        <f t="shared" si="396"/>
        <v>0</v>
      </c>
      <c r="BJ139" s="95"/>
      <c r="BK139" s="105">
        <f t="shared" si="397"/>
        <v>0</v>
      </c>
      <c r="BL139" s="97"/>
      <c r="BM139" s="178"/>
      <c r="BN139" s="95"/>
      <c r="BO139" s="105">
        <f t="shared" si="398"/>
        <v>0</v>
      </c>
      <c r="BP139" s="95"/>
      <c r="BQ139" s="178"/>
      <c r="BR139" s="87"/>
      <c r="BS139" s="105">
        <f t="shared" si="399"/>
        <v>0</v>
      </c>
      <c r="BT139" s="95"/>
      <c r="BU139" s="105">
        <f t="shared" si="400"/>
        <v>0</v>
      </c>
      <c r="BV139" s="95"/>
      <c r="BW139" s="105">
        <f t="shared" si="401"/>
        <v>0</v>
      </c>
      <c r="BX139" s="95"/>
      <c r="BY139" s="105">
        <f t="shared" si="402"/>
        <v>0</v>
      </c>
      <c r="BZ139" s="66"/>
      <c r="CA139" s="105">
        <f t="shared" si="403"/>
        <v>0</v>
      </c>
      <c r="CB139" s="95"/>
      <c r="CC139" s="105">
        <f t="shared" si="404"/>
        <v>0</v>
      </c>
      <c r="CD139" s="95"/>
      <c r="CE139" s="105">
        <f t="shared" si="405"/>
        <v>0</v>
      </c>
      <c r="CF139" s="87"/>
      <c r="CG139" s="87"/>
      <c r="CH139" s="87"/>
      <c r="CI139" s="87"/>
      <c r="CJ139" s="140"/>
      <c r="CK139" s="140"/>
      <c r="CL139" s="93">
        <f t="shared" si="374"/>
        <v>6</v>
      </c>
      <c r="CM139" s="93">
        <f t="shared" si="374"/>
        <v>6014683.810792801</v>
      </c>
      <c r="CN139" s="87"/>
      <c r="CO139" s="179"/>
      <c r="CP139" s="94"/>
      <c r="CQ139" s="94"/>
    </row>
    <row r="140" spans="1:95" s="3" customFormat="1" ht="18.75" customHeight="1" x14ac:dyDescent="0.25">
      <c r="A140" s="181">
        <v>20</v>
      </c>
      <c r="B140" s="181"/>
      <c r="C140" s="182" t="s">
        <v>323</v>
      </c>
      <c r="D140" s="183" t="s">
        <v>324</v>
      </c>
      <c r="E140" s="80">
        <v>17622</v>
      </c>
      <c r="F140" s="133">
        <v>0.98</v>
      </c>
      <c r="G140" s="115"/>
      <c r="H140" s="184"/>
      <c r="I140" s="184"/>
      <c r="J140" s="70">
        <v>1.4</v>
      </c>
      <c r="K140" s="71">
        <v>1.68</v>
      </c>
      <c r="L140" s="71">
        <v>2.23</v>
      </c>
      <c r="M140" s="72">
        <v>2.57</v>
      </c>
      <c r="N140" s="185">
        <f>SUM(N141:N146)</f>
        <v>400</v>
      </c>
      <c r="O140" s="185">
        <f t="shared" ref="O140:BZ140" si="406">SUM(O141:O146)</f>
        <v>7745644.3679999989</v>
      </c>
      <c r="P140" s="185">
        <f t="shared" si="406"/>
        <v>0</v>
      </c>
      <c r="Q140" s="185">
        <f t="shared" si="406"/>
        <v>0</v>
      </c>
      <c r="R140" s="185">
        <f t="shared" si="406"/>
        <v>0</v>
      </c>
      <c r="S140" s="185">
        <f t="shared" si="406"/>
        <v>0</v>
      </c>
      <c r="T140" s="185">
        <f t="shared" si="406"/>
        <v>0</v>
      </c>
      <c r="U140" s="185">
        <f t="shared" si="406"/>
        <v>0</v>
      </c>
      <c r="V140" s="185">
        <f t="shared" si="406"/>
        <v>0</v>
      </c>
      <c r="W140" s="185">
        <f t="shared" si="406"/>
        <v>0</v>
      </c>
      <c r="X140" s="185">
        <f t="shared" si="406"/>
        <v>0</v>
      </c>
      <c r="Y140" s="185">
        <f t="shared" si="406"/>
        <v>0</v>
      </c>
      <c r="Z140" s="185">
        <f t="shared" si="406"/>
        <v>0</v>
      </c>
      <c r="AA140" s="185">
        <f t="shared" si="406"/>
        <v>0</v>
      </c>
      <c r="AB140" s="185">
        <f t="shared" si="406"/>
        <v>0</v>
      </c>
      <c r="AC140" s="185">
        <f t="shared" si="406"/>
        <v>0</v>
      </c>
      <c r="AD140" s="185">
        <f t="shared" si="406"/>
        <v>0</v>
      </c>
      <c r="AE140" s="185">
        <f t="shared" si="406"/>
        <v>0</v>
      </c>
      <c r="AF140" s="185">
        <f t="shared" si="406"/>
        <v>10</v>
      </c>
      <c r="AG140" s="185">
        <f t="shared" si="406"/>
        <v>219076.704</v>
      </c>
      <c r="AH140" s="185">
        <f t="shared" si="406"/>
        <v>0</v>
      </c>
      <c r="AI140" s="185">
        <f t="shared" si="406"/>
        <v>0</v>
      </c>
      <c r="AJ140" s="185">
        <f t="shared" si="406"/>
        <v>0</v>
      </c>
      <c r="AK140" s="185">
        <f t="shared" si="406"/>
        <v>0</v>
      </c>
      <c r="AL140" s="185">
        <f t="shared" si="406"/>
        <v>0</v>
      </c>
      <c r="AM140" s="185">
        <f t="shared" si="406"/>
        <v>0</v>
      </c>
      <c r="AN140" s="185">
        <f t="shared" si="406"/>
        <v>0</v>
      </c>
      <c r="AO140" s="185">
        <f t="shared" si="406"/>
        <v>0</v>
      </c>
      <c r="AP140" s="185">
        <f t="shared" si="406"/>
        <v>0</v>
      </c>
      <c r="AQ140" s="185">
        <f t="shared" si="406"/>
        <v>0</v>
      </c>
      <c r="AR140" s="185">
        <f t="shared" si="406"/>
        <v>10</v>
      </c>
      <c r="AS140" s="185">
        <f t="shared" si="406"/>
        <v>182563.91999999998</v>
      </c>
      <c r="AT140" s="185">
        <f t="shared" si="406"/>
        <v>0</v>
      </c>
      <c r="AU140" s="185">
        <f t="shared" si="406"/>
        <v>0</v>
      </c>
      <c r="AV140" s="185">
        <f t="shared" si="406"/>
        <v>0</v>
      </c>
      <c r="AW140" s="185">
        <f t="shared" si="406"/>
        <v>0</v>
      </c>
      <c r="AX140" s="185">
        <f t="shared" si="406"/>
        <v>0</v>
      </c>
      <c r="AY140" s="185">
        <f t="shared" si="406"/>
        <v>0</v>
      </c>
      <c r="AZ140" s="185">
        <f t="shared" si="406"/>
        <v>53</v>
      </c>
      <c r="BA140" s="185">
        <f t="shared" si="406"/>
        <v>967588.77599999984</v>
      </c>
      <c r="BB140" s="185">
        <f t="shared" si="406"/>
        <v>15</v>
      </c>
      <c r="BC140" s="185">
        <f t="shared" si="406"/>
        <v>486705.54240000003</v>
      </c>
      <c r="BD140" s="185">
        <f t="shared" si="406"/>
        <v>665</v>
      </c>
      <c r="BE140" s="185">
        <f t="shared" si="406"/>
        <v>18078564.873600002</v>
      </c>
      <c r="BF140" s="185">
        <f t="shared" si="406"/>
        <v>0</v>
      </c>
      <c r="BG140" s="185">
        <f t="shared" si="406"/>
        <v>0</v>
      </c>
      <c r="BH140" s="185">
        <f t="shared" si="406"/>
        <v>0</v>
      </c>
      <c r="BI140" s="185">
        <f t="shared" si="406"/>
        <v>0</v>
      </c>
      <c r="BJ140" s="185">
        <f t="shared" si="406"/>
        <v>0</v>
      </c>
      <c r="BK140" s="185">
        <f t="shared" si="406"/>
        <v>0</v>
      </c>
      <c r="BL140" s="185">
        <f t="shared" si="406"/>
        <v>0</v>
      </c>
      <c r="BM140" s="185">
        <f t="shared" si="406"/>
        <v>0</v>
      </c>
      <c r="BN140" s="185">
        <f t="shared" si="406"/>
        <v>0</v>
      </c>
      <c r="BO140" s="185">
        <f t="shared" si="406"/>
        <v>0</v>
      </c>
      <c r="BP140" s="185">
        <f t="shared" si="406"/>
        <v>0</v>
      </c>
      <c r="BQ140" s="185">
        <f t="shared" si="406"/>
        <v>0</v>
      </c>
      <c r="BR140" s="185">
        <f t="shared" si="406"/>
        <v>3</v>
      </c>
      <c r="BS140" s="185">
        <f t="shared" si="406"/>
        <v>65723.011199999994</v>
      </c>
      <c r="BT140" s="185">
        <f t="shared" si="406"/>
        <v>3</v>
      </c>
      <c r="BU140" s="185">
        <f t="shared" si="406"/>
        <v>65723.011199999994</v>
      </c>
      <c r="BV140" s="185">
        <f t="shared" si="406"/>
        <v>0</v>
      </c>
      <c r="BW140" s="185">
        <f t="shared" si="406"/>
        <v>0</v>
      </c>
      <c r="BX140" s="185">
        <f t="shared" si="406"/>
        <v>0</v>
      </c>
      <c r="BY140" s="185">
        <f t="shared" si="406"/>
        <v>0</v>
      </c>
      <c r="BZ140" s="118">
        <f t="shared" si="406"/>
        <v>2</v>
      </c>
      <c r="CA140" s="185">
        <f t="shared" ref="CA140:CQ140" si="407">SUM(CA141:CA146)</f>
        <v>43815.340799999998</v>
      </c>
      <c r="CB140" s="185">
        <f t="shared" si="407"/>
        <v>10</v>
      </c>
      <c r="CC140" s="185">
        <f t="shared" si="407"/>
        <v>290798.24400000001</v>
      </c>
      <c r="CD140" s="185">
        <f t="shared" si="407"/>
        <v>3</v>
      </c>
      <c r="CE140" s="185">
        <f t="shared" si="407"/>
        <v>100540.55879999998</v>
      </c>
      <c r="CF140" s="185">
        <f t="shared" si="407"/>
        <v>0</v>
      </c>
      <c r="CG140" s="185">
        <f t="shared" si="407"/>
        <v>0</v>
      </c>
      <c r="CH140" s="185">
        <f t="shared" si="407"/>
        <v>2</v>
      </c>
      <c r="CI140" s="185">
        <f t="shared" si="407"/>
        <v>36512.784</v>
      </c>
      <c r="CJ140" s="185">
        <f t="shared" si="407"/>
        <v>0</v>
      </c>
      <c r="CK140" s="185">
        <f t="shared" si="407"/>
        <v>0</v>
      </c>
      <c r="CL140" s="185">
        <f t="shared" si="407"/>
        <v>1176</v>
      </c>
      <c r="CM140" s="185">
        <f t="shared" si="407"/>
        <v>28283257.134000003</v>
      </c>
      <c r="CN140" s="185">
        <f t="shared" si="407"/>
        <v>769</v>
      </c>
      <c r="CO140" s="186">
        <f t="shared" si="407"/>
        <v>15243791.270399999</v>
      </c>
      <c r="CP140" s="187">
        <f t="shared" si="407"/>
        <v>1945</v>
      </c>
      <c r="CQ140" s="187">
        <f t="shared" si="407"/>
        <v>43527048.404399998</v>
      </c>
    </row>
    <row r="141" spans="1:95" s="3" customFormat="1" ht="25.5" customHeight="1" x14ac:dyDescent="0.25">
      <c r="A141" s="122"/>
      <c r="B141" s="122">
        <v>112</v>
      </c>
      <c r="C141" s="123" t="s">
        <v>325</v>
      </c>
      <c r="D141" s="162" t="s">
        <v>326</v>
      </c>
      <c r="E141" s="80">
        <v>17622</v>
      </c>
      <c r="F141" s="81">
        <v>0.74</v>
      </c>
      <c r="G141" s="82"/>
      <c r="H141" s="83">
        <v>1</v>
      </c>
      <c r="I141" s="84"/>
      <c r="J141" s="85">
        <v>1.4</v>
      </c>
      <c r="K141" s="85">
        <v>1.68</v>
      </c>
      <c r="L141" s="85">
        <v>2.23</v>
      </c>
      <c r="M141" s="86">
        <v>2.57</v>
      </c>
      <c r="N141" s="87">
        <v>357</v>
      </c>
      <c r="O141" s="66">
        <f t="shared" ref="O141:O145" si="408">SUM(N141*$E141*$F141*$H141*$J141*$O$9)</f>
        <v>6517531.9439999992</v>
      </c>
      <c r="P141" s="88"/>
      <c r="Q141" s="66">
        <f>SUM(P141*$E141*$F141*$H141*$J141*$Q$9)</f>
        <v>0</v>
      </c>
      <c r="R141" s="66"/>
      <c r="S141" s="66">
        <f>SUM(R141*$E141*$F141*$H141*$J141*$S$9)</f>
        <v>0</v>
      </c>
      <c r="T141" s="88"/>
      <c r="U141" s="66">
        <f>SUM(T141*$E141*$F141*$H141*$J141*$U$9)</f>
        <v>0</v>
      </c>
      <c r="V141" s="88"/>
      <c r="W141" s="66">
        <f>SUM(V141*$E141*$F141*$H141*$J141*$W$9)</f>
        <v>0</v>
      </c>
      <c r="X141" s="88"/>
      <c r="Y141" s="66"/>
      <c r="Z141" s="66">
        <v>0</v>
      </c>
      <c r="AA141" s="66">
        <f>SUM(Z141*$E141*$F141*$H141*$J141*$AA$9)</f>
        <v>0</v>
      </c>
      <c r="AB141" s="66">
        <v>0</v>
      </c>
      <c r="AC141" s="66">
        <f>SUM(AB141*$E141*$F141*$H141*$J141*$AC$9)</f>
        <v>0</v>
      </c>
      <c r="AD141" s="66">
        <v>0</v>
      </c>
      <c r="AE141" s="66">
        <f>SUM(AD141*$E141*$F141*$H141*$K141*$AE$9)</f>
        <v>0</v>
      </c>
      <c r="AF141" s="131">
        <v>10</v>
      </c>
      <c r="AG141" s="66">
        <f>SUM(AF141*$E141*$F141*$H141*$K141*$AG$9)</f>
        <v>219076.704</v>
      </c>
      <c r="AH141" s="66"/>
      <c r="AI141" s="66">
        <f>SUM(AH141*$E141*$F141*$H141*$J141*$AI$9)</f>
        <v>0</v>
      </c>
      <c r="AJ141" s="88"/>
      <c r="AK141" s="66">
        <f>SUM(AJ141*$E141*$F141*$H141*$J141*$AK$9)</f>
        <v>0</v>
      </c>
      <c r="AL141" s="88"/>
      <c r="AM141" s="66"/>
      <c r="AN141" s="88"/>
      <c r="AO141" s="66">
        <f>SUM(AN141*$E141*$F141*$H141*$J141*$AO$9)</f>
        <v>0</v>
      </c>
      <c r="AP141" s="88"/>
      <c r="AQ141" s="66">
        <f>SUM(AP141*$E141*$F141*$H141*$J141*$AQ$9)</f>
        <v>0</v>
      </c>
      <c r="AR141" s="66">
        <v>10</v>
      </c>
      <c r="AS141" s="66">
        <f>SUM(AR141*$E141*$F141*$H141*$J141*$AS$9)</f>
        <v>182563.91999999998</v>
      </c>
      <c r="AT141" s="88"/>
      <c r="AU141" s="66">
        <f>SUM(AT141*$E141*$F141*$H141*$J141*$AU$9)</f>
        <v>0</v>
      </c>
      <c r="AV141" s="88"/>
      <c r="AW141" s="66">
        <f>SUM(AV141*$E141*$F141*$H141*$J141*$AW$9)</f>
        <v>0</v>
      </c>
      <c r="AX141" s="88"/>
      <c r="AY141" s="66">
        <f>SUM(AX141*$E141*$F141*$H141*$J141*$AY$9)</f>
        <v>0</v>
      </c>
      <c r="AZ141" s="66">
        <v>53</v>
      </c>
      <c r="BA141" s="66">
        <f>SUM(AZ141*$E141*$F141*$H141*$J141*$BA$9)</f>
        <v>967588.77599999984</v>
      </c>
      <c r="BB141" s="89">
        <v>7</v>
      </c>
      <c r="BC141" s="66">
        <f>SUM(BB141*$E141*$F141*$H141*$K141*$BC$9)</f>
        <v>153353.69279999999</v>
      </c>
      <c r="BD141" s="145">
        <v>432</v>
      </c>
      <c r="BE141" s="66">
        <f>SUM(BD141*$E141*$F141*$H141*$K141*$BE$9)</f>
        <v>9464113.6128000002</v>
      </c>
      <c r="BF141" s="66"/>
      <c r="BG141" s="66">
        <f>SUM(BF141*$E141*$F141*$H141*$K141*$BG$9)</f>
        <v>0</v>
      </c>
      <c r="BH141" s="88"/>
      <c r="BI141" s="66">
        <f>SUM(BH141*$E141*$F141*$H141*$K141*$BI$9)</f>
        <v>0</v>
      </c>
      <c r="BJ141" s="66"/>
      <c r="BK141" s="66">
        <f>SUM(BJ141*$E141*$F141*$H141*$K141*$BK$9)</f>
        <v>0</v>
      </c>
      <c r="BL141" s="90"/>
      <c r="BM141" s="66"/>
      <c r="BN141" s="131"/>
      <c r="BO141" s="66">
        <f>SUM(BN141*$E141*$F141*$H141*$K141*$BO$9)</f>
        <v>0</v>
      </c>
      <c r="BP141" s="88"/>
      <c r="BQ141" s="66">
        <f>SUM(BP141*$E141*$F141*$H141*$K141*$BQ$9)</f>
        <v>0</v>
      </c>
      <c r="BR141" s="66">
        <v>3</v>
      </c>
      <c r="BS141" s="66">
        <f>SUM(BR141*$E141*$F141*$H141*$K141*$BS$9)</f>
        <v>65723.011199999994</v>
      </c>
      <c r="BT141" s="66">
        <v>3</v>
      </c>
      <c r="BU141" s="66">
        <f>SUM(BT141*$E141*$F141*$H141*$K141*$BU$9)</f>
        <v>65723.011199999994</v>
      </c>
      <c r="BV141" s="88"/>
      <c r="BW141" s="66">
        <f>SUM(BV141*$E141*$F141*$H141*$K141*$BW$9)</f>
        <v>0</v>
      </c>
      <c r="BX141" s="88"/>
      <c r="BY141" s="66">
        <f>(BX141*$E141*$F141*$H141*$K141*BY$9)</f>
        <v>0</v>
      </c>
      <c r="BZ141" s="66">
        <v>2</v>
      </c>
      <c r="CA141" s="66">
        <f t="shared" ref="CA141:CA145" si="409">(BZ141*$E141*$F141*$H141*$K141*CA$9)</f>
        <v>43815.340799999998</v>
      </c>
      <c r="CB141" s="155">
        <v>10</v>
      </c>
      <c r="CC141" s="66">
        <f t="shared" ref="CC141:CC145" si="410">(CB141*$E141*$F141*$H141*$L141*CC$9)</f>
        <v>290798.24400000001</v>
      </c>
      <c r="CD141" s="131">
        <v>3</v>
      </c>
      <c r="CE141" s="66">
        <f t="shared" ref="CE141:CE145" si="411">(CD141*$E141*$F141*$H141*$M141*CE$9)</f>
        <v>100540.55879999998</v>
      </c>
      <c r="CF141" s="66"/>
      <c r="CG141" s="66">
        <f t="shared" ref="CG141:CG145" si="412">(CF141*$E141*$F141*$H141*$K141*CG$9)</f>
        <v>0</v>
      </c>
      <c r="CH141" s="66">
        <v>2</v>
      </c>
      <c r="CI141" s="66">
        <f t="shared" ref="CI141:CI145" si="413">(CH141*$E141*$F141*$H141*$J141*CI$9)</f>
        <v>36512.784</v>
      </c>
      <c r="CJ141" s="92"/>
      <c r="CK141" s="92"/>
      <c r="CL141" s="93">
        <f t="shared" ref="CL141:CM146" si="414">SUM(P141+N141+R141+T141+Z141+X141+V141+AD141+AB141+AF141+BB141+BF141+AH141+AP141+AR141+BP141+BR141+BN141+BT141+BV141+BJ141+AJ141+AL141+AN141+BD141+BH141+AT141+AV141+AX141+AZ141+BL141+BX141+BZ141+CB141+CD141+CF141+CH141)</f>
        <v>892</v>
      </c>
      <c r="CM141" s="93">
        <f t="shared" si="414"/>
        <v>18107341.599599998</v>
      </c>
      <c r="CN141" s="66">
        <f>[3]ДС!EP142</f>
        <v>674</v>
      </c>
      <c r="CO141" s="67">
        <f>[3]ДС!EQ142</f>
        <v>12618818.1504</v>
      </c>
      <c r="CP141" s="94">
        <f t="shared" ref="CP141:CQ146" si="415">CL141+CN141</f>
        <v>1566</v>
      </c>
      <c r="CQ141" s="94">
        <f t="shared" si="415"/>
        <v>30726159.75</v>
      </c>
    </row>
    <row r="142" spans="1:95" s="3" customFormat="1" ht="45" customHeight="1" x14ac:dyDescent="0.25">
      <c r="A142" s="122"/>
      <c r="B142" s="122">
        <v>113</v>
      </c>
      <c r="C142" s="123" t="s">
        <v>327</v>
      </c>
      <c r="D142" s="162" t="s">
        <v>328</v>
      </c>
      <c r="E142" s="80">
        <v>17622</v>
      </c>
      <c r="F142" s="81">
        <v>1.1200000000000001</v>
      </c>
      <c r="G142" s="82"/>
      <c r="H142" s="83">
        <v>1</v>
      </c>
      <c r="I142" s="84"/>
      <c r="J142" s="85">
        <v>1.4</v>
      </c>
      <c r="K142" s="85">
        <v>1.68</v>
      </c>
      <c r="L142" s="85">
        <v>2.23</v>
      </c>
      <c r="M142" s="86">
        <v>2.57</v>
      </c>
      <c r="N142" s="87">
        <v>40</v>
      </c>
      <c r="O142" s="66">
        <f t="shared" si="408"/>
        <v>1105251.8400000001</v>
      </c>
      <c r="P142" s="88">
        <v>0</v>
      </c>
      <c r="Q142" s="66">
        <f>SUM(P142*$E142*$F142*$H142*$J142*$Q$9)</f>
        <v>0</v>
      </c>
      <c r="R142" s="66">
        <v>0</v>
      </c>
      <c r="S142" s="66">
        <f>SUM(R142*$E142*$F142*$H142*$J142*$S$9)</f>
        <v>0</v>
      </c>
      <c r="T142" s="88">
        <v>0</v>
      </c>
      <c r="U142" s="66">
        <f>SUM(T142*$E142*$F142*$H142*$J142*$U$9)</f>
        <v>0</v>
      </c>
      <c r="V142" s="88">
        <v>0</v>
      </c>
      <c r="W142" s="66">
        <f>SUM(V142*$E142*$F142*$H142*$J142*$W$9)</f>
        <v>0</v>
      </c>
      <c r="X142" s="88"/>
      <c r="Y142" s="66"/>
      <c r="Z142" s="88">
        <v>0</v>
      </c>
      <c r="AA142" s="66">
        <f>SUM(Z142*$E142*$F142*$H142*$J142*$AA$9)</f>
        <v>0</v>
      </c>
      <c r="AB142" s="66">
        <v>0</v>
      </c>
      <c r="AC142" s="66">
        <f>SUM(AB142*$E142*$F142*$H142*$J142*$AC$9)</f>
        <v>0</v>
      </c>
      <c r="AD142" s="66">
        <v>0</v>
      </c>
      <c r="AE142" s="66">
        <f>SUM(AD142*$E142*$F142*$H142*$K142*$AE$9)</f>
        <v>0</v>
      </c>
      <c r="AF142" s="66">
        <v>0</v>
      </c>
      <c r="AG142" s="66">
        <f>SUM(AF142*$E142*$F142*$H142*$K142*$AG$9)</f>
        <v>0</v>
      </c>
      <c r="AH142" s="66"/>
      <c r="AI142" s="66">
        <f>SUM(AH142*$E142*$F142*$H142*$J142*$AI$9)</f>
        <v>0</v>
      </c>
      <c r="AJ142" s="88">
        <v>0</v>
      </c>
      <c r="AK142" s="66">
        <f>SUM(AJ142*$E142*$F142*$H142*$J142*$AK$9)</f>
        <v>0</v>
      </c>
      <c r="AL142" s="88"/>
      <c r="AM142" s="66"/>
      <c r="AN142" s="88"/>
      <c r="AO142" s="66">
        <f>SUM(AN142*$E142*$F142*$H142*$J142*$AO$9)</f>
        <v>0</v>
      </c>
      <c r="AP142" s="88">
        <v>0</v>
      </c>
      <c r="AQ142" s="66">
        <f>SUM(AP142*$E142*$F142*$H142*$J142*$AQ$9)</f>
        <v>0</v>
      </c>
      <c r="AR142" s="66">
        <v>0</v>
      </c>
      <c r="AS142" s="66">
        <f>SUM(AR142*$E142*$F142*$H142*$J142*$AS$9)</f>
        <v>0</v>
      </c>
      <c r="AT142" s="88">
        <v>0</v>
      </c>
      <c r="AU142" s="66">
        <f>SUM(AT142*$E142*$F142*$H142*$J142*$AU$9)</f>
        <v>0</v>
      </c>
      <c r="AV142" s="88">
        <v>0</v>
      </c>
      <c r="AW142" s="66">
        <f>SUM(AV142*$E142*$F142*$H142*$J142*$AW$9)</f>
        <v>0</v>
      </c>
      <c r="AX142" s="88">
        <v>0</v>
      </c>
      <c r="AY142" s="66">
        <f>SUM(AX142*$E142*$F142*$H142*$J142*$AY$9)</f>
        <v>0</v>
      </c>
      <c r="AZ142" s="88"/>
      <c r="BA142" s="66">
        <f>SUM(AZ142*$E142*$F142*$H142*$J142*$BA$9)</f>
        <v>0</v>
      </c>
      <c r="BB142" s="89">
        <v>5</v>
      </c>
      <c r="BC142" s="66">
        <f>SUM(BB142*$E142*$F142*$H142*$K142*$BC$9)</f>
        <v>165787.77600000001</v>
      </c>
      <c r="BD142" s="145">
        <v>185</v>
      </c>
      <c r="BE142" s="66">
        <f>SUM(BD142*$E142*$F142*$H142*$K142*$BE$9)</f>
        <v>6134147.7120000003</v>
      </c>
      <c r="BF142" s="66">
        <v>0</v>
      </c>
      <c r="BG142" s="66">
        <f>SUM(BF142*$E142*$F142*$H142*$K142*$BG$9)</f>
        <v>0</v>
      </c>
      <c r="BH142" s="88">
        <v>0</v>
      </c>
      <c r="BI142" s="66">
        <f>SUM(BH142*$E142*$F142*$H142*$K142*$BI$9)</f>
        <v>0</v>
      </c>
      <c r="BJ142" s="88">
        <v>0</v>
      </c>
      <c r="BK142" s="66">
        <f>SUM(BJ142*$E142*$F142*$H142*$K142*$BK$9)</f>
        <v>0</v>
      </c>
      <c r="BL142" s="90"/>
      <c r="BM142" s="66"/>
      <c r="BN142" s="66">
        <v>0</v>
      </c>
      <c r="BO142" s="66">
        <f>SUM(BN142*$E142*$F142*$H142*$K142*$BO$9)</f>
        <v>0</v>
      </c>
      <c r="BP142" s="88">
        <v>0</v>
      </c>
      <c r="BQ142" s="66">
        <f>SUM(BP142*$E142*$F142*$H142*$K142*$BQ$9)</f>
        <v>0</v>
      </c>
      <c r="BR142" s="66">
        <v>0</v>
      </c>
      <c r="BS142" s="66">
        <f>SUM(BR142*$E142*$F142*$H142*$K142*$BS$9)</f>
        <v>0</v>
      </c>
      <c r="BT142" s="88">
        <v>0</v>
      </c>
      <c r="BU142" s="66">
        <f>SUM(BT142*$E142*$F142*$H142*$K142*$BU$9)</f>
        <v>0</v>
      </c>
      <c r="BV142" s="88"/>
      <c r="BW142" s="66">
        <f>SUM(BV142*$E142*$F142*$H142*$K142*$BW$9)</f>
        <v>0</v>
      </c>
      <c r="BX142" s="88"/>
      <c r="BY142" s="66">
        <f>(BX142*$E142*$F142*$H142*$K142*BY$9)</f>
        <v>0</v>
      </c>
      <c r="BZ142" s="66"/>
      <c r="CA142" s="66">
        <f t="shared" si="409"/>
        <v>0</v>
      </c>
      <c r="CB142" s="188">
        <v>0</v>
      </c>
      <c r="CC142" s="66">
        <f t="shared" si="410"/>
        <v>0</v>
      </c>
      <c r="CD142" s="88">
        <v>0</v>
      </c>
      <c r="CE142" s="66">
        <f t="shared" si="411"/>
        <v>0</v>
      </c>
      <c r="CF142" s="66"/>
      <c r="CG142" s="66">
        <f t="shared" si="412"/>
        <v>0</v>
      </c>
      <c r="CH142" s="66"/>
      <c r="CI142" s="66">
        <f t="shared" si="413"/>
        <v>0</v>
      </c>
      <c r="CJ142" s="92"/>
      <c r="CK142" s="92"/>
      <c r="CL142" s="93">
        <f t="shared" si="414"/>
        <v>230</v>
      </c>
      <c r="CM142" s="93">
        <f t="shared" si="414"/>
        <v>7405187.3280000007</v>
      </c>
      <c r="CN142" s="66">
        <f>[3]ДС!EP143</f>
        <v>95</v>
      </c>
      <c r="CO142" s="67">
        <f>[3]ДС!EQ143</f>
        <v>2624973.12</v>
      </c>
      <c r="CP142" s="94">
        <f t="shared" si="415"/>
        <v>325</v>
      </c>
      <c r="CQ142" s="94">
        <f t="shared" si="415"/>
        <v>10030160.448000001</v>
      </c>
    </row>
    <row r="143" spans="1:95" s="3" customFormat="1" ht="45" customHeight="1" x14ac:dyDescent="0.25">
      <c r="A143" s="122"/>
      <c r="B143" s="122">
        <v>114</v>
      </c>
      <c r="C143" s="123" t="s">
        <v>329</v>
      </c>
      <c r="D143" s="162" t="s">
        <v>330</v>
      </c>
      <c r="E143" s="80">
        <v>17622</v>
      </c>
      <c r="F143" s="81">
        <v>1.66</v>
      </c>
      <c r="G143" s="82"/>
      <c r="H143" s="83">
        <v>1</v>
      </c>
      <c r="I143" s="84"/>
      <c r="J143" s="85">
        <v>1.4</v>
      </c>
      <c r="K143" s="85">
        <v>1.68</v>
      </c>
      <c r="L143" s="85">
        <v>2.23</v>
      </c>
      <c r="M143" s="86">
        <v>2.57</v>
      </c>
      <c r="N143" s="87">
        <v>3</v>
      </c>
      <c r="O143" s="66">
        <f t="shared" si="408"/>
        <v>122860.58399999999</v>
      </c>
      <c r="P143" s="88">
        <v>0</v>
      </c>
      <c r="Q143" s="66">
        <f>SUM(P143*$E143*$F143*$H143*$J143*$Q$9)</f>
        <v>0</v>
      </c>
      <c r="R143" s="66">
        <v>0</v>
      </c>
      <c r="S143" s="66">
        <f>SUM(R143*$E143*$F143*$H143*$J143*$S$9)</f>
        <v>0</v>
      </c>
      <c r="T143" s="88">
        <v>0</v>
      </c>
      <c r="U143" s="66">
        <f>SUM(T143*$E143*$F143*$H143*$J143*$U$9)</f>
        <v>0</v>
      </c>
      <c r="V143" s="88">
        <v>0</v>
      </c>
      <c r="W143" s="66">
        <f>SUM(V143*$E143*$F143*$H143*$J143*$W$9)</f>
        <v>0</v>
      </c>
      <c r="X143" s="88"/>
      <c r="Y143" s="66"/>
      <c r="Z143" s="88">
        <v>0</v>
      </c>
      <c r="AA143" s="66">
        <f>SUM(Z143*$E143*$F143*$H143*$J143*$AA$9)</f>
        <v>0</v>
      </c>
      <c r="AB143" s="66">
        <v>0</v>
      </c>
      <c r="AC143" s="66">
        <f>SUM(AB143*$E143*$F143*$H143*$J143*$AC$9)</f>
        <v>0</v>
      </c>
      <c r="AD143" s="66">
        <v>0</v>
      </c>
      <c r="AE143" s="66">
        <f>SUM(AD143*$E143*$F143*$H143*$K143*$AE$9)</f>
        <v>0</v>
      </c>
      <c r="AF143" s="66">
        <v>0</v>
      </c>
      <c r="AG143" s="66">
        <f>SUM(AF143*$E143*$F143*$H143*$K143*$AG$9)</f>
        <v>0</v>
      </c>
      <c r="AH143" s="66"/>
      <c r="AI143" s="66">
        <f>SUM(AH143*$E143*$F143*$H143*$J143*$AI$9)</f>
        <v>0</v>
      </c>
      <c r="AJ143" s="88">
        <v>0</v>
      </c>
      <c r="AK143" s="66">
        <f>SUM(AJ143*$E143*$F143*$H143*$J143*$AK$9)</f>
        <v>0</v>
      </c>
      <c r="AL143" s="88"/>
      <c r="AM143" s="66"/>
      <c r="AN143" s="88"/>
      <c r="AO143" s="66">
        <f>SUM(AN143*$E143*$F143*$H143*$J143*$AO$9)</f>
        <v>0</v>
      </c>
      <c r="AP143" s="88">
        <v>0</v>
      </c>
      <c r="AQ143" s="66">
        <f>SUM(AP143*$E143*$F143*$H143*$J143*$AQ$9)</f>
        <v>0</v>
      </c>
      <c r="AR143" s="66">
        <v>0</v>
      </c>
      <c r="AS143" s="66">
        <f>SUM(AR143*$E143*$F143*$H143*$J143*$AS$9)</f>
        <v>0</v>
      </c>
      <c r="AT143" s="88">
        <v>0</v>
      </c>
      <c r="AU143" s="66">
        <f>SUM(AT143*$E143*$F143*$H143*$J143*$AU$9)</f>
        <v>0</v>
      </c>
      <c r="AV143" s="88">
        <v>0</v>
      </c>
      <c r="AW143" s="66">
        <f>SUM(AV143*$E143*$F143*$H143*$J143*$AW$9)</f>
        <v>0</v>
      </c>
      <c r="AX143" s="88">
        <v>0</v>
      </c>
      <c r="AY143" s="66">
        <f>SUM(AX143*$E143*$F143*$H143*$J143*$AY$9)</f>
        <v>0</v>
      </c>
      <c r="AZ143" s="88"/>
      <c r="BA143" s="66">
        <f>SUM(AZ143*$E143*$F143*$H143*$J143*$BA$9)</f>
        <v>0</v>
      </c>
      <c r="BB143" s="89">
        <v>1</v>
      </c>
      <c r="BC143" s="66">
        <f>SUM(BB143*$E143*$F143*$H143*$K143*$BC$9)</f>
        <v>49144.233599999992</v>
      </c>
      <c r="BD143" s="145">
        <v>40</v>
      </c>
      <c r="BE143" s="66">
        <f>SUM(BD143*$E143*$F143*$H143*$K143*$BE$9)</f>
        <v>1965769.344</v>
      </c>
      <c r="BF143" s="66">
        <v>0</v>
      </c>
      <c r="BG143" s="66">
        <f>SUM(BF143*$E143*$F143*$H143*$K143*$BG$9)</f>
        <v>0</v>
      </c>
      <c r="BH143" s="88">
        <v>0</v>
      </c>
      <c r="BI143" s="66">
        <f>SUM(BH143*$E143*$F143*$H143*$K143*$BI$9)</f>
        <v>0</v>
      </c>
      <c r="BJ143" s="88">
        <v>0</v>
      </c>
      <c r="BK143" s="66">
        <f>SUM(BJ143*$E143*$F143*$H143*$K143*$BK$9)</f>
        <v>0</v>
      </c>
      <c r="BL143" s="90"/>
      <c r="BM143" s="66"/>
      <c r="BN143" s="88">
        <v>0</v>
      </c>
      <c r="BO143" s="66">
        <f>SUM(BN143*$E143*$F143*$H143*$K143*$BO$9)</f>
        <v>0</v>
      </c>
      <c r="BP143" s="88">
        <v>0</v>
      </c>
      <c r="BQ143" s="66">
        <f>SUM(BP143*$E143*$F143*$H143*$K143*$BQ$9)</f>
        <v>0</v>
      </c>
      <c r="BR143" s="66">
        <v>0</v>
      </c>
      <c r="BS143" s="66">
        <f>SUM(BR143*$E143*$F143*$H143*$K143*$BS$9)</f>
        <v>0</v>
      </c>
      <c r="BT143" s="88">
        <v>0</v>
      </c>
      <c r="BU143" s="66">
        <f>SUM(BT143*$E143*$F143*$H143*$K143*$BU$9)</f>
        <v>0</v>
      </c>
      <c r="BV143" s="88"/>
      <c r="BW143" s="66">
        <f>SUM(BV143*$E143*$F143*$H143*$K143*$BW$9)</f>
        <v>0</v>
      </c>
      <c r="BX143" s="88"/>
      <c r="BY143" s="66">
        <f>(BX143*$E143*$F143*$H143*$K143*BY$9)</f>
        <v>0</v>
      </c>
      <c r="BZ143" s="66"/>
      <c r="CA143" s="66">
        <f t="shared" si="409"/>
        <v>0</v>
      </c>
      <c r="CB143" s="188">
        <v>0</v>
      </c>
      <c r="CC143" s="66">
        <f t="shared" si="410"/>
        <v>0</v>
      </c>
      <c r="CD143" s="88">
        <v>0</v>
      </c>
      <c r="CE143" s="66">
        <f t="shared" si="411"/>
        <v>0</v>
      </c>
      <c r="CF143" s="66"/>
      <c r="CG143" s="66">
        <f t="shared" si="412"/>
        <v>0</v>
      </c>
      <c r="CH143" s="66"/>
      <c r="CI143" s="66">
        <f t="shared" si="413"/>
        <v>0</v>
      </c>
      <c r="CJ143" s="92"/>
      <c r="CK143" s="92"/>
      <c r="CL143" s="93">
        <f t="shared" si="414"/>
        <v>44</v>
      </c>
      <c r="CM143" s="93">
        <f t="shared" si="414"/>
        <v>2137774.1616000002</v>
      </c>
      <c r="CN143" s="66">
        <f>[3]ДС!EP144</f>
        <v>0</v>
      </c>
      <c r="CO143" s="67">
        <f>[3]ДС!EQ144</f>
        <v>0</v>
      </c>
      <c r="CP143" s="94">
        <f t="shared" si="415"/>
        <v>44</v>
      </c>
      <c r="CQ143" s="94">
        <f t="shared" si="415"/>
        <v>2137774.1616000002</v>
      </c>
    </row>
    <row r="144" spans="1:95" s="3" customFormat="1" ht="45" customHeight="1" x14ac:dyDescent="0.25">
      <c r="A144" s="122"/>
      <c r="B144" s="122">
        <v>115</v>
      </c>
      <c r="C144" s="123" t="s">
        <v>331</v>
      </c>
      <c r="D144" s="162" t="s">
        <v>332</v>
      </c>
      <c r="E144" s="80">
        <v>17622</v>
      </c>
      <c r="F144" s="189">
        <v>2</v>
      </c>
      <c r="G144" s="82"/>
      <c r="H144" s="83">
        <v>1</v>
      </c>
      <c r="I144" s="84"/>
      <c r="J144" s="85">
        <v>1.4</v>
      </c>
      <c r="K144" s="85">
        <v>1.68</v>
      </c>
      <c r="L144" s="85">
        <v>2.23</v>
      </c>
      <c r="M144" s="86">
        <v>2.57</v>
      </c>
      <c r="N144" s="87">
        <v>0</v>
      </c>
      <c r="O144" s="66">
        <f t="shared" si="408"/>
        <v>0</v>
      </c>
      <c r="P144" s="88">
        <v>0</v>
      </c>
      <c r="Q144" s="66">
        <f>SUM(P144*$E144*$F144*$H144*$J144*$Q$9)</f>
        <v>0</v>
      </c>
      <c r="R144" s="66">
        <v>0</v>
      </c>
      <c r="S144" s="66">
        <f>SUM(R144*$E144*$F144*$H144*$J144*$S$9)</f>
        <v>0</v>
      </c>
      <c r="T144" s="88">
        <v>0</v>
      </c>
      <c r="U144" s="66">
        <f>SUM(T144*$E144*$F144*$H144*$J144*$U$9)</f>
        <v>0</v>
      </c>
      <c r="V144" s="88">
        <v>0</v>
      </c>
      <c r="W144" s="66">
        <f>SUM(V144*$E144*$F144*$H144*$J144*$W$9)</f>
        <v>0</v>
      </c>
      <c r="X144" s="88"/>
      <c r="Y144" s="66"/>
      <c r="Z144" s="88"/>
      <c r="AA144" s="66">
        <f>SUM(Z144*$E144*$F144*$H144*$J144*$AA$9)</f>
        <v>0</v>
      </c>
      <c r="AB144" s="66">
        <v>0</v>
      </c>
      <c r="AC144" s="66">
        <f>SUM(AB144*$E144*$F144*$H144*$J144*$AC$9)</f>
        <v>0</v>
      </c>
      <c r="AD144" s="66">
        <v>0</v>
      </c>
      <c r="AE144" s="66">
        <f>SUM(AD144*$E144*$F144*$H144*$K144*$AE$9)</f>
        <v>0</v>
      </c>
      <c r="AF144" s="66">
        <v>0</v>
      </c>
      <c r="AG144" s="66">
        <f>SUM(AF144*$E144*$F144*$H144*$K144*$AG$9)</f>
        <v>0</v>
      </c>
      <c r="AH144" s="66"/>
      <c r="AI144" s="66">
        <f>SUM(AH144*$E144*$F144*$H144*$J144*$AI$9)</f>
        <v>0</v>
      </c>
      <c r="AJ144" s="88">
        <v>0</v>
      </c>
      <c r="AK144" s="66">
        <f>SUM(AJ144*$E144*$F144*$H144*$J144*$AK$9)</f>
        <v>0</v>
      </c>
      <c r="AL144" s="88"/>
      <c r="AM144" s="66"/>
      <c r="AN144" s="88"/>
      <c r="AO144" s="66">
        <f>SUM(AN144*$E144*$F144*$H144*$J144*$AO$9)</f>
        <v>0</v>
      </c>
      <c r="AP144" s="88">
        <v>0</v>
      </c>
      <c r="AQ144" s="66">
        <f>SUM(AP144*$E144*$F144*$H144*$J144*$AQ$9)</f>
        <v>0</v>
      </c>
      <c r="AR144" s="66">
        <v>0</v>
      </c>
      <c r="AS144" s="66">
        <f>SUM(AR144*$E144*$F144*$H144*$J144*$AS$9)</f>
        <v>0</v>
      </c>
      <c r="AT144" s="88">
        <v>0</v>
      </c>
      <c r="AU144" s="66">
        <f>SUM(AT144*$E144*$F144*$H144*$J144*$AU$9)</f>
        <v>0</v>
      </c>
      <c r="AV144" s="88">
        <v>0</v>
      </c>
      <c r="AW144" s="66">
        <f>SUM(AV144*$E144*$F144*$H144*$J144*$AW$9)</f>
        <v>0</v>
      </c>
      <c r="AX144" s="88">
        <v>0</v>
      </c>
      <c r="AY144" s="66">
        <f>SUM(AX144*$E144*$F144*$H144*$J144*$AY$9)</f>
        <v>0</v>
      </c>
      <c r="AZ144" s="88"/>
      <c r="BA144" s="66">
        <f>SUM(AZ144*$E144*$F144*$H144*$J144*$BA$9)</f>
        <v>0</v>
      </c>
      <c r="BB144" s="89">
        <v>2</v>
      </c>
      <c r="BC144" s="66">
        <f>SUM(BB144*$E144*$F144*$H144*$K144*$BC$9)</f>
        <v>118419.84</v>
      </c>
      <c r="BD144" s="145">
        <v>5</v>
      </c>
      <c r="BE144" s="66">
        <f>SUM(BD144*$E144*$F144*$H144*$K144*$BE$9)</f>
        <v>296049.59999999998</v>
      </c>
      <c r="BF144" s="131"/>
      <c r="BG144" s="66">
        <f>SUM(BF144*$E144*$F144*$H144*$K144*$BG$9)</f>
        <v>0</v>
      </c>
      <c r="BH144" s="88">
        <v>0</v>
      </c>
      <c r="BI144" s="66">
        <f>SUM(BH144*$E144*$F144*$H144*$K144*$BI$9)</f>
        <v>0</v>
      </c>
      <c r="BJ144" s="88">
        <v>0</v>
      </c>
      <c r="BK144" s="66">
        <f>SUM(BJ144*$E144*$F144*$H144*$K144*$BK$9)</f>
        <v>0</v>
      </c>
      <c r="BL144" s="90"/>
      <c r="BM144" s="66"/>
      <c r="BN144" s="88">
        <v>0</v>
      </c>
      <c r="BO144" s="66">
        <f>SUM(BN144*$E144*$F144*$H144*$K144*$BO$9)</f>
        <v>0</v>
      </c>
      <c r="BP144" s="88">
        <v>0</v>
      </c>
      <c r="BQ144" s="66">
        <f>SUM(BP144*$E144*$F144*$H144*$K144*$BQ$9)</f>
        <v>0</v>
      </c>
      <c r="BR144" s="66">
        <v>0</v>
      </c>
      <c r="BS144" s="66">
        <f>SUM(BR144*$E144*$F144*$H144*$K144*$BS$9)</f>
        <v>0</v>
      </c>
      <c r="BT144" s="88">
        <v>0</v>
      </c>
      <c r="BU144" s="66">
        <f>SUM(BT144*$E144*$F144*$H144*$K144*$BU$9)</f>
        <v>0</v>
      </c>
      <c r="BV144" s="88"/>
      <c r="BW144" s="66">
        <f>SUM(BV144*$E144*$F144*$H144*$K144*$BW$9)</f>
        <v>0</v>
      </c>
      <c r="BX144" s="88"/>
      <c r="BY144" s="66">
        <f>(BX144*$E144*$F144*$H144*$K144*BY$9)</f>
        <v>0</v>
      </c>
      <c r="BZ144" s="66"/>
      <c r="CA144" s="66">
        <f t="shared" si="409"/>
        <v>0</v>
      </c>
      <c r="CB144" s="188">
        <v>0</v>
      </c>
      <c r="CC144" s="66">
        <f t="shared" si="410"/>
        <v>0</v>
      </c>
      <c r="CD144" s="88">
        <v>0</v>
      </c>
      <c r="CE144" s="66">
        <f t="shared" si="411"/>
        <v>0</v>
      </c>
      <c r="CF144" s="66"/>
      <c r="CG144" s="66">
        <f t="shared" si="412"/>
        <v>0</v>
      </c>
      <c r="CH144" s="66"/>
      <c r="CI144" s="66">
        <f t="shared" si="413"/>
        <v>0</v>
      </c>
      <c r="CJ144" s="92"/>
      <c r="CK144" s="92"/>
      <c r="CL144" s="93">
        <f t="shared" si="414"/>
        <v>7</v>
      </c>
      <c r="CM144" s="93">
        <f t="shared" si="414"/>
        <v>414469.43999999994</v>
      </c>
      <c r="CN144" s="66">
        <f>[3]ДС!EP145</f>
        <v>0</v>
      </c>
      <c r="CO144" s="67">
        <f>[3]ДС!EQ145</f>
        <v>0</v>
      </c>
      <c r="CP144" s="94">
        <f t="shared" si="415"/>
        <v>7</v>
      </c>
      <c r="CQ144" s="94">
        <f t="shared" si="415"/>
        <v>414469.43999999994</v>
      </c>
    </row>
    <row r="145" spans="1:96" s="3" customFormat="1" ht="45" customHeight="1" x14ac:dyDescent="0.25">
      <c r="A145" s="122"/>
      <c r="B145" s="122">
        <v>116</v>
      </c>
      <c r="C145" s="123" t="s">
        <v>333</v>
      </c>
      <c r="D145" s="162" t="s">
        <v>334</v>
      </c>
      <c r="E145" s="80">
        <v>17622</v>
      </c>
      <c r="F145" s="81">
        <v>2.46</v>
      </c>
      <c r="G145" s="82"/>
      <c r="H145" s="83">
        <v>1</v>
      </c>
      <c r="I145" s="84"/>
      <c r="J145" s="85">
        <v>1.4</v>
      </c>
      <c r="K145" s="85">
        <v>1.68</v>
      </c>
      <c r="L145" s="85">
        <v>2.23</v>
      </c>
      <c r="M145" s="86">
        <v>2.57</v>
      </c>
      <c r="N145" s="87">
        <v>0</v>
      </c>
      <c r="O145" s="66">
        <f t="shared" si="408"/>
        <v>0</v>
      </c>
      <c r="P145" s="88">
        <v>0</v>
      </c>
      <c r="Q145" s="66">
        <f>SUM(P145*$E145*$F145*$H145*$J145*$Q$9)</f>
        <v>0</v>
      </c>
      <c r="R145" s="66"/>
      <c r="S145" s="66">
        <f>SUM(R145*$E145*$F145*$H145*$J145*$S$9)</f>
        <v>0</v>
      </c>
      <c r="T145" s="88">
        <v>0</v>
      </c>
      <c r="U145" s="66">
        <f>SUM(T145*$E145*$F145*$H145*$J145*$U$9)</f>
        <v>0</v>
      </c>
      <c r="V145" s="88">
        <v>0</v>
      </c>
      <c r="W145" s="66">
        <f>SUM(V145*$E145*$F145*$H145*$J145*$W$9)</f>
        <v>0</v>
      </c>
      <c r="X145" s="88"/>
      <c r="Y145" s="66"/>
      <c r="Z145" s="66"/>
      <c r="AA145" s="66">
        <f>SUM(Z145*$E145*$F145*$H145*$J145*$AA$9)</f>
        <v>0</v>
      </c>
      <c r="AB145" s="66">
        <v>0</v>
      </c>
      <c r="AC145" s="66">
        <f>SUM(AB145*$E145*$F145*$H145*$J145*$AC$9)</f>
        <v>0</v>
      </c>
      <c r="AD145" s="66">
        <v>0</v>
      </c>
      <c r="AE145" s="66">
        <f>SUM(AD145*$E145*$F145*$H145*$K145*$AE$9)</f>
        <v>0</v>
      </c>
      <c r="AF145" s="66">
        <v>0</v>
      </c>
      <c r="AG145" s="66">
        <f>SUM(AF145*$E145*$F145*$H145*$K145*$AG$9)</f>
        <v>0</v>
      </c>
      <c r="AH145" s="66"/>
      <c r="AI145" s="66">
        <f>SUM(AH145*$E145*$F145*$H145*$J145*$AI$9)</f>
        <v>0</v>
      </c>
      <c r="AJ145" s="88">
        <v>0</v>
      </c>
      <c r="AK145" s="66">
        <f>SUM(AJ145*$E145*$F145*$H145*$J145*$AK$9)</f>
        <v>0</v>
      </c>
      <c r="AL145" s="88"/>
      <c r="AM145" s="66"/>
      <c r="AN145" s="88"/>
      <c r="AO145" s="66">
        <f>SUM(AN145*$E145*$F145*$H145*$J145*$AO$9)</f>
        <v>0</v>
      </c>
      <c r="AP145" s="88">
        <v>0</v>
      </c>
      <c r="AQ145" s="66">
        <f>SUM(AP145*$E145*$F145*$H145*$J145*$AQ$9)</f>
        <v>0</v>
      </c>
      <c r="AR145" s="66">
        <v>0</v>
      </c>
      <c r="AS145" s="66">
        <f>SUM(AR145*$E145*$F145*$H145*$J145*$AS$9)</f>
        <v>0</v>
      </c>
      <c r="AT145" s="88">
        <v>0</v>
      </c>
      <c r="AU145" s="66">
        <f>SUM(AT145*$E145*$F145*$H145*$J145*$AU$9)</f>
        <v>0</v>
      </c>
      <c r="AV145" s="88">
        <v>0</v>
      </c>
      <c r="AW145" s="66">
        <f>SUM(AV145*$E145*$F145*$H145*$J145*$AW$9)</f>
        <v>0</v>
      </c>
      <c r="AX145" s="88">
        <v>0</v>
      </c>
      <c r="AY145" s="66">
        <f>SUM(AX145*$E145*$F145*$H145*$J145*$AY$9)</f>
        <v>0</v>
      </c>
      <c r="AZ145" s="88"/>
      <c r="BA145" s="66">
        <f>SUM(AZ145*$E145*$F145*$H145*$J145*$BA$9)</f>
        <v>0</v>
      </c>
      <c r="BB145" s="89">
        <v>0</v>
      </c>
      <c r="BC145" s="66">
        <f>SUM(BB145*$E145*$F145*$H145*$K145*$BC$9)</f>
        <v>0</v>
      </c>
      <c r="BD145" s="145">
        <v>3</v>
      </c>
      <c r="BE145" s="66">
        <f>SUM(BD145*$E145*$F145*$H145*$K145*$BE$9)</f>
        <v>218484.6048</v>
      </c>
      <c r="BF145" s="66">
        <v>0</v>
      </c>
      <c r="BG145" s="66">
        <f>SUM(BF145*$E145*$F145*$H145*$K145*$BG$9)</f>
        <v>0</v>
      </c>
      <c r="BH145" s="88">
        <v>0</v>
      </c>
      <c r="BI145" s="66">
        <f>SUM(BH145*$E145*$F145*$H145*$K145*$BI$9)</f>
        <v>0</v>
      </c>
      <c r="BJ145" s="88">
        <v>0</v>
      </c>
      <c r="BK145" s="66">
        <f>SUM(BJ145*$E145*$F145*$H145*$K145*$BK$9)</f>
        <v>0</v>
      </c>
      <c r="BL145" s="90"/>
      <c r="BM145" s="66"/>
      <c r="BN145" s="88">
        <v>0</v>
      </c>
      <c r="BO145" s="66">
        <f>SUM(BN145*$E145*$F145*$H145*$K145*$BO$9)</f>
        <v>0</v>
      </c>
      <c r="BP145" s="88">
        <v>0</v>
      </c>
      <c r="BQ145" s="66">
        <f>SUM(BP145*$E145*$F145*$H145*$K145*$BQ$9)</f>
        <v>0</v>
      </c>
      <c r="BR145" s="66">
        <v>0</v>
      </c>
      <c r="BS145" s="66">
        <f>SUM(BR145*$E145*$F145*$H145*$K145*$BS$9)</f>
        <v>0</v>
      </c>
      <c r="BT145" s="88">
        <v>0</v>
      </c>
      <c r="BU145" s="66">
        <f>SUM(BT145*$E145*$F145*$H145*$K145*$BU$9)</f>
        <v>0</v>
      </c>
      <c r="BV145" s="88"/>
      <c r="BW145" s="66">
        <f>SUM(BV145*$E145*$F145*$H145*$K145*$BW$9)</f>
        <v>0</v>
      </c>
      <c r="BX145" s="88"/>
      <c r="BY145" s="66">
        <f>(BX145*$E145*$F145*$H145*$K145*BY$9)</f>
        <v>0</v>
      </c>
      <c r="BZ145" s="66"/>
      <c r="CA145" s="66">
        <f t="shared" si="409"/>
        <v>0</v>
      </c>
      <c r="CB145" s="188">
        <v>0</v>
      </c>
      <c r="CC145" s="66">
        <f t="shared" si="410"/>
        <v>0</v>
      </c>
      <c r="CD145" s="88">
        <v>0</v>
      </c>
      <c r="CE145" s="66">
        <f t="shared" si="411"/>
        <v>0</v>
      </c>
      <c r="CF145" s="66"/>
      <c r="CG145" s="66">
        <f t="shared" si="412"/>
        <v>0</v>
      </c>
      <c r="CH145" s="66"/>
      <c r="CI145" s="66">
        <f t="shared" si="413"/>
        <v>0</v>
      </c>
      <c r="CJ145" s="92"/>
      <c r="CK145" s="92"/>
      <c r="CL145" s="93">
        <f t="shared" si="414"/>
        <v>3</v>
      </c>
      <c r="CM145" s="93">
        <f t="shared" si="414"/>
        <v>218484.6048</v>
      </c>
      <c r="CN145" s="66">
        <f>[3]ДС!EP146</f>
        <v>0</v>
      </c>
      <c r="CO145" s="67">
        <f>[3]ДС!EQ146</f>
        <v>0</v>
      </c>
      <c r="CP145" s="94">
        <f t="shared" si="415"/>
        <v>3</v>
      </c>
      <c r="CQ145" s="94">
        <f t="shared" si="415"/>
        <v>218484.6048</v>
      </c>
    </row>
    <row r="146" spans="1:96" s="3" customFormat="1" ht="25.5" customHeight="1" x14ac:dyDescent="0.25">
      <c r="A146" s="122"/>
      <c r="B146" s="122">
        <v>117</v>
      </c>
      <c r="C146" s="123" t="s">
        <v>335</v>
      </c>
      <c r="D146" s="162" t="s">
        <v>336</v>
      </c>
      <c r="E146" s="80">
        <v>17622</v>
      </c>
      <c r="F146" s="193">
        <v>39.83</v>
      </c>
      <c r="G146" s="190">
        <v>2.8E-3</v>
      </c>
      <c r="H146" s="83">
        <v>1</v>
      </c>
      <c r="I146" s="84"/>
      <c r="J146" s="85">
        <v>1.4</v>
      </c>
      <c r="K146" s="85">
        <v>1.68</v>
      </c>
      <c r="L146" s="85">
        <v>2.23</v>
      </c>
      <c r="M146" s="86">
        <v>2.57</v>
      </c>
      <c r="N146" s="95">
        <v>0</v>
      </c>
      <c r="O146" s="105">
        <f>(N146*$E146*$F146*((1-$G146)+$G146*$J146*$H146))</f>
        <v>0</v>
      </c>
      <c r="P146" s="95"/>
      <c r="Q146" s="105">
        <f>(P146*$E146*$F146*((1-$G146)+$G146*$J146*$H146))</f>
        <v>0</v>
      </c>
      <c r="R146" s="87"/>
      <c r="S146" s="105">
        <f>(R146*$E146*$F146*((1-$G146)+$G146*$J146*$H146))</f>
        <v>0</v>
      </c>
      <c r="T146" s="95"/>
      <c r="U146" s="105">
        <f>(T146*$E146*$F146*((1-$G146)+$G146*$J146*$H146))</f>
        <v>0</v>
      </c>
      <c r="V146" s="95"/>
      <c r="W146" s="105">
        <f>(V146*$E146*$F146*((1-$G146)+$G146*$J146*$H146))</f>
        <v>0</v>
      </c>
      <c r="X146" s="88"/>
      <c r="Y146" s="105">
        <f>(X146*$E146*$F146*((1-$G146)+$G146*$J146*$H146))</f>
        <v>0</v>
      </c>
      <c r="Z146" s="95"/>
      <c r="AA146" s="105"/>
      <c r="AB146" s="87"/>
      <c r="AC146" s="105">
        <f>(AB146*$E146*$F146*((1-$G146)+$G146*$J146*$H146))</f>
        <v>0</v>
      </c>
      <c r="AD146" s="87"/>
      <c r="AE146" s="105">
        <f>(AD146*$E146*$F146*((1-$G146)+$G146*$K146*$H146))</f>
        <v>0</v>
      </c>
      <c r="AF146" s="87"/>
      <c r="AG146" s="105">
        <f>(AF146*$E146*$F146*((1-$G146)+$G146*$K146*$H146))</f>
        <v>0</v>
      </c>
      <c r="AH146" s="87"/>
      <c r="AI146" s="105">
        <f>(AH146*$E146*$F146*((1-$G146)+$G146*$J146*$H146))</f>
        <v>0</v>
      </c>
      <c r="AJ146" s="95"/>
      <c r="AK146" s="105">
        <f>(AJ146*$E146*$F146*((1-$G146)+$G146*$J146*$H146))</f>
        <v>0</v>
      </c>
      <c r="AL146" s="95"/>
      <c r="AM146" s="66"/>
      <c r="AN146" s="95"/>
      <c r="AO146" s="105">
        <f>(AN146*$E146*$F146*((1-$G146)+$G146*$J146*$H146))</f>
        <v>0</v>
      </c>
      <c r="AP146" s="95"/>
      <c r="AQ146" s="105">
        <f>(AP146*$E146*$F146*((1-$G146)+$G146*$J146*$H146))</f>
        <v>0</v>
      </c>
      <c r="AR146" s="87"/>
      <c r="AS146" s="105">
        <f>(AR146*$E146*$F146*((1-$G146)+$G146*$J146*$H146))</f>
        <v>0</v>
      </c>
      <c r="AT146" s="95"/>
      <c r="AU146" s="105">
        <f>(AT146*$E146*$F146*((1-$G146)+$G146*$J146*$H146))</f>
        <v>0</v>
      </c>
      <c r="AV146" s="95"/>
      <c r="AW146" s="105">
        <f>(AV146*$E146*$F146*((1-$G146)+$G146*$J146*$H146))</f>
        <v>0</v>
      </c>
      <c r="AX146" s="95"/>
      <c r="AY146" s="105"/>
      <c r="AZ146" s="95"/>
      <c r="BA146" s="105">
        <f>(AZ146*$E146*$F146*((1-$G146)+$G146*$J146*$H146))</f>
        <v>0</v>
      </c>
      <c r="BB146" s="96">
        <v>0</v>
      </c>
      <c r="BC146" s="105">
        <f>(BB146*$E146*$F146*((1-$G146)+$G146*$K146*$H146))</f>
        <v>0</v>
      </c>
      <c r="BD146" s="150">
        <v>0</v>
      </c>
      <c r="BE146" s="105">
        <f>(BD146*$E146*$F146*((1-$G146)+$G146*$K146*$H146))</f>
        <v>0</v>
      </c>
      <c r="BF146" s="87"/>
      <c r="BG146" s="105">
        <f>(BF146*$E146*$F146*((1-$G146)+$G146*$K146*$H146))</f>
        <v>0</v>
      </c>
      <c r="BH146" s="95"/>
      <c r="BI146" s="105">
        <f>(BH146*$E146*$F146*((1-$G146)+$G146*$K146*$H146))</f>
        <v>0</v>
      </c>
      <c r="BJ146" s="95"/>
      <c r="BK146" s="105">
        <f>(BJ146*$E146*$F146*((1-$G146)+$G146*$K146*$H146))</f>
        <v>0</v>
      </c>
      <c r="BL146" s="97"/>
      <c r="BM146" s="105"/>
      <c r="BN146" s="95"/>
      <c r="BO146" s="105">
        <f>(BN146*$E146*$F146*((1-$G146)+$G146*$K146*$H146))</f>
        <v>0</v>
      </c>
      <c r="BP146" s="95"/>
      <c r="BQ146" s="105"/>
      <c r="BR146" s="87"/>
      <c r="BS146" s="105">
        <f>(BR146*$E146*$F146*((1-$G146)+$G146*$K146*$H146))</f>
        <v>0</v>
      </c>
      <c r="BT146" s="95"/>
      <c r="BU146" s="105">
        <f>(BT146*$E146*$F146*((1-$G146)+$G146*$K146*$H146))</f>
        <v>0</v>
      </c>
      <c r="BV146" s="95"/>
      <c r="BW146" s="105">
        <f>(BV146*$E146*$F146*((1-$G146)+$G146*$K146*$H146))</f>
        <v>0</v>
      </c>
      <c r="BX146" s="95"/>
      <c r="BY146" s="105">
        <f t="shared" ref="BY146" si="416">(BX146*$E146*$F146*((1-$G146)+$G146*$K146*$H146))</f>
        <v>0</v>
      </c>
      <c r="BZ146" s="66"/>
      <c r="CA146" s="105">
        <f>(BZ146*$E146*$F146*((1-$G146)+$G146*$K146*$H146))</f>
        <v>0</v>
      </c>
      <c r="CB146" s="191"/>
      <c r="CC146" s="105">
        <f>(CB146*$E146*$F146*((1-$G146)+$G146*$L146*$H146))</f>
        <v>0</v>
      </c>
      <c r="CD146" s="95"/>
      <c r="CE146" s="105">
        <f>(CD146*$E146*$F146*((1-$G146)+$G146*$M146*$H146))</f>
        <v>0</v>
      </c>
      <c r="CF146" s="66"/>
      <c r="CG146" s="66"/>
      <c r="CH146" s="66"/>
      <c r="CI146" s="66"/>
      <c r="CJ146" s="92"/>
      <c r="CK146" s="92"/>
      <c r="CL146" s="93">
        <f t="shared" si="414"/>
        <v>0</v>
      </c>
      <c r="CM146" s="93">
        <f t="shared" si="414"/>
        <v>0</v>
      </c>
      <c r="CN146" s="66">
        <f>[3]ДС!EP147</f>
        <v>0</v>
      </c>
      <c r="CO146" s="67">
        <f>[3]ДС!EQ147</f>
        <v>0</v>
      </c>
      <c r="CP146" s="94">
        <f t="shared" si="415"/>
        <v>0</v>
      </c>
      <c r="CQ146" s="94">
        <f t="shared" si="415"/>
        <v>0</v>
      </c>
    </row>
    <row r="147" spans="1:96" s="1" customFormat="1" ht="18.75" customHeight="1" x14ac:dyDescent="0.25">
      <c r="A147" s="54">
        <v>21</v>
      </c>
      <c r="B147" s="54"/>
      <c r="C147" s="192" t="s">
        <v>337</v>
      </c>
      <c r="D147" s="163" t="s">
        <v>338</v>
      </c>
      <c r="E147" s="80">
        <v>17622</v>
      </c>
      <c r="F147" s="133">
        <v>0.98</v>
      </c>
      <c r="G147" s="115"/>
      <c r="H147" s="58"/>
      <c r="I147" s="58"/>
      <c r="J147" s="70">
        <v>1.4</v>
      </c>
      <c r="K147" s="71">
        <v>1.68</v>
      </c>
      <c r="L147" s="71">
        <v>2.23</v>
      </c>
      <c r="M147" s="72">
        <v>2.57</v>
      </c>
      <c r="N147" s="134">
        <f>SUM(N148:N155)</f>
        <v>0</v>
      </c>
      <c r="O147" s="134">
        <f t="shared" ref="O147:BZ147" si="417">SUM(O148:O155)</f>
        <v>0</v>
      </c>
      <c r="P147" s="134">
        <f t="shared" si="417"/>
        <v>0</v>
      </c>
      <c r="Q147" s="134">
        <f t="shared" si="417"/>
        <v>0</v>
      </c>
      <c r="R147" s="134">
        <f t="shared" si="417"/>
        <v>0</v>
      </c>
      <c r="S147" s="134">
        <f t="shared" si="417"/>
        <v>0</v>
      </c>
      <c r="T147" s="134">
        <f t="shared" si="417"/>
        <v>0</v>
      </c>
      <c r="U147" s="134">
        <f t="shared" si="417"/>
        <v>0</v>
      </c>
      <c r="V147" s="134">
        <f t="shared" si="417"/>
        <v>0</v>
      </c>
      <c r="W147" s="134">
        <f t="shared" si="417"/>
        <v>0</v>
      </c>
      <c r="X147" s="134">
        <f t="shared" si="417"/>
        <v>0</v>
      </c>
      <c r="Y147" s="134">
        <f t="shared" si="417"/>
        <v>0</v>
      </c>
      <c r="Z147" s="134">
        <f t="shared" si="417"/>
        <v>0</v>
      </c>
      <c r="AA147" s="134">
        <f t="shared" si="417"/>
        <v>0</v>
      </c>
      <c r="AB147" s="134">
        <f t="shared" si="417"/>
        <v>96</v>
      </c>
      <c r="AC147" s="134">
        <f t="shared" si="417"/>
        <v>2840558.9057999998</v>
      </c>
      <c r="AD147" s="134">
        <f t="shared" si="417"/>
        <v>0</v>
      </c>
      <c r="AE147" s="134">
        <f t="shared" si="417"/>
        <v>0</v>
      </c>
      <c r="AF147" s="134">
        <f t="shared" si="417"/>
        <v>0</v>
      </c>
      <c r="AG147" s="134">
        <f t="shared" si="417"/>
        <v>0</v>
      </c>
      <c r="AH147" s="134">
        <f t="shared" si="417"/>
        <v>0</v>
      </c>
      <c r="AI147" s="134">
        <f t="shared" si="417"/>
        <v>0</v>
      </c>
      <c r="AJ147" s="134">
        <f t="shared" si="417"/>
        <v>0</v>
      </c>
      <c r="AK147" s="134">
        <f t="shared" si="417"/>
        <v>0</v>
      </c>
      <c r="AL147" s="134">
        <f t="shared" si="417"/>
        <v>0</v>
      </c>
      <c r="AM147" s="134">
        <f t="shared" si="417"/>
        <v>0</v>
      </c>
      <c r="AN147" s="134">
        <f t="shared" si="417"/>
        <v>0</v>
      </c>
      <c r="AO147" s="134">
        <f t="shared" si="417"/>
        <v>0</v>
      </c>
      <c r="AP147" s="134">
        <f t="shared" si="417"/>
        <v>0</v>
      </c>
      <c r="AQ147" s="134">
        <f t="shared" si="417"/>
        <v>0</v>
      </c>
      <c r="AR147" s="134">
        <f t="shared" si="417"/>
        <v>0</v>
      </c>
      <c r="AS147" s="134">
        <f t="shared" si="417"/>
        <v>0</v>
      </c>
      <c r="AT147" s="134">
        <f t="shared" si="417"/>
        <v>0</v>
      </c>
      <c r="AU147" s="134">
        <f t="shared" si="417"/>
        <v>0</v>
      </c>
      <c r="AV147" s="134">
        <f t="shared" si="417"/>
        <v>0</v>
      </c>
      <c r="AW147" s="134">
        <f t="shared" si="417"/>
        <v>0</v>
      </c>
      <c r="AX147" s="134">
        <f t="shared" si="417"/>
        <v>0</v>
      </c>
      <c r="AY147" s="134">
        <f t="shared" si="417"/>
        <v>0</v>
      </c>
      <c r="AZ147" s="134">
        <f t="shared" si="417"/>
        <v>204</v>
      </c>
      <c r="BA147" s="134">
        <f t="shared" si="417"/>
        <v>5548068.1871999996</v>
      </c>
      <c r="BB147" s="134">
        <f t="shared" si="417"/>
        <v>0</v>
      </c>
      <c r="BC147" s="134">
        <f t="shared" si="417"/>
        <v>0</v>
      </c>
      <c r="BD147" s="134">
        <f t="shared" si="417"/>
        <v>140</v>
      </c>
      <c r="BE147" s="134">
        <f t="shared" si="417"/>
        <v>1835359.4951999998</v>
      </c>
      <c r="BF147" s="134">
        <f t="shared" si="417"/>
        <v>0</v>
      </c>
      <c r="BG147" s="134">
        <f t="shared" si="417"/>
        <v>0</v>
      </c>
      <c r="BH147" s="134">
        <f t="shared" si="417"/>
        <v>0</v>
      </c>
      <c r="BI147" s="134">
        <f t="shared" si="417"/>
        <v>0</v>
      </c>
      <c r="BJ147" s="134">
        <f t="shared" si="417"/>
        <v>4</v>
      </c>
      <c r="BK147" s="134">
        <f t="shared" si="417"/>
        <v>46183.7376</v>
      </c>
      <c r="BL147" s="134">
        <f t="shared" si="417"/>
        <v>0</v>
      </c>
      <c r="BM147" s="134">
        <f t="shared" si="417"/>
        <v>0</v>
      </c>
      <c r="BN147" s="134">
        <f t="shared" si="417"/>
        <v>0</v>
      </c>
      <c r="BO147" s="134">
        <f t="shared" si="417"/>
        <v>0</v>
      </c>
      <c r="BP147" s="134">
        <f t="shared" si="417"/>
        <v>0</v>
      </c>
      <c r="BQ147" s="134">
        <f t="shared" si="417"/>
        <v>0</v>
      </c>
      <c r="BR147" s="134">
        <f t="shared" si="417"/>
        <v>0</v>
      </c>
      <c r="BS147" s="134">
        <f t="shared" si="417"/>
        <v>0</v>
      </c>
      <c r="BT147" s="134">
        <f t="shared" si="417"/>
        <v>0</v>
      </c>
      <c r="BU147" s="134">
        <f t="shared" si="417"/>
        <v>0</v>
      </c>
      <c r="BV147" s="134">
        <f t="shared" si="417"/>
        <v>0</v>
      </c>
      <c r="BW147" s="134">
        <f t="shared" si="417"/>
        <v>0</v>
      </c>
      <c r="BX147" s="134">
        <f t="shared" si="417"/>
        <v>13</v>
      </c>
      <c r="BY147" s="134">
        <f t="shared" si="417"/>
        <v>150097.14720000001</v>
      </c>
      <c r="BZ147" s="118">
        <f t="shared" si="417"/>
        <v>0</v>
      </c>
      <c r="CA147" s="134">
        <f t="shared" ref="CA147:CQ147" si="418">SUM(CA148:CA155)</f>
        <v>0</v>
      </c>
      <c r="CB147" s="134">
        <f t="shared" si="418"/>
        <v>0</v>
      </c>
      <c r="CC147" s="134">
        <f t="shared" si="418"/>
        <v>0</v>
      </c>
      <c r="CD147" s="134">
        <f t="shared" si="418"/>
        <v>0</v>
      </c>
      <c r="CE147" s="134">
        <f t="shared" si="418"/>
        <v>0</v>
      </c>
      <c r="CF147" s="134">
        <f t="shared" si="418"/>
        <v>0</v>
      </c>
      <c r="CG147" s="134">
        <f t="shared" si="418"/>
        <v>0</v>
      </c>
      <c r="CH147" s="134">
        <f t="shared" si="418"/>
        <v>0</v>
      </c>
      <c r="CI147" s="134">
        <f t="shared" si="418"/>
        <v>0</v>
      </c>
      <c r="CJ147" s="134">
        <f t="shared" si="418"/>
        <v>0</v>
      </c>
      <c r="CK147" s="134">
        <f t="shared" si="418"/>
        <v>0</v>
      </c>
      <c r="CL147" s="134">
        <f t="shared" si="418"/>
        <v>457</v>
      </c>
      <c r="CM147" s="134">
        <f t="shared" si="418"/>
        <v>10420267.472999999</v>
      </c>
      <c r="CN147" s="134">
        <f t="shared" si="418"/>
        <v>7268</v>
      </c>
      <c r="CO147" s="135">
        <f t="shared" si="418"/>
        <v>192094209.35432643</v>
      </c>
      <c r="CP147" s="118">
        <f t="shared" si="418"/>
        <v>7725</v>
      </c>
      <c r="CQ147" s="118">
        <f t="shared" si="418"/>
        <v>202514476.82732642</v>
      </c>
      <c r="CR147" s="3"/>
    </row>
    <row r="148" spans="1:96" s="3" customFormat="1" ht="23.25" customHeight="1" x14ac:dyDescent="0.25">
      <c r="A148" s="122"/>
      <c r="B148" s="122">
        <v>118</v>
      </c>
      <c r="C148" s="123" t="s">
        <v>339</v>
      </c>
      <c r="D148" s="162" t="s">
        <v>340</v>
      </c>
      <c r="E148" s="80">
        <v>17622</v>
      </c>
      <c r="F148" s="81">
        <v>0.39</v>
      </c>
      <c r="G148" s="82"/>
      <c r="H148" s="83">
        <v>1</v>
      </c>
      <c r="I148" s="84"/>
      <c r="J148" s="85">
        <v>1.4</v>
      </c>
      <c r="K148" s="85">
        <v>1.68</v>
      </c>
      <c r="L148" s="85">
        <v>2.23</v>
      </c>
      <c r="M148" s="86">
        <v>2.57</v>
      </c>
      <c r="N148" s="95">
        <v>0</v>
      </c>
      <c r="O148" s="66">
        <f t="shared" ref="O148:O153" si="419">SUM(N148*$E148*$F148*$H148*$J148*$O$9)</f>
        <v>0</v>
      </c>
      <c r="P148" s="88">
        <v>0</v>
      </c>
      <c r="Q148" s="66">
        <f t="shared" ref="Q148:Q153" si="420">SUM(P148*$E148*$F148*$H148*$J148*$Q$9)</f>
        <v>0</v>
      </c>
      <c r="R148" s="66">
        <v>0</v>
      </c>
      <c r="S148" s="66">
        <f t="shared" ref="S148:S153" si="421">SUM(R148*$E148*$F148*$H148*$J148*$S$9)</f>
        <v>0</v>
      </c>
      <c r="T148" s="88">
        <v>0</v>
      </c>
      <c r="U148" s="66">
        <f t="shared" ref="U148:U153" si="422">SUM(T148*$E148*$F148*$H148*$J148*$U$9)</f>
        <v>0</v>
      </c>
      <c r="V148" s="88">
        <v>0</v>
      </c>
      <c r="W148" s="66">
        <f t="shared" ref="W148:W153" si="423">SUM(V148*$E148*$F148*$H148*$J148*$W$9)</f>
        <v>0</v>
      </c>
      <c r="X148" s="88"/>
      <c r="Y148" s="66"/>
      <c r="Z148" s="66"/>
      <c r="AA148" s="66">
        <f t="shared" ref="AA148:AA153" si="424">SUM(Z148*$E148*$F148*$H148*$J148*$AA$9)</f>
        <v>0</v>
      </c>
      <c r="AB148" s="66">
        <v>30</v>
      </c>
      <c r="AC148" s="66">
        <f t="shared" ref="AC148:AC153" si="425">SUM(AB148*$E148*$F148*$H148*$J148*$AC$9)</f>
        <v>288648.36</v>
      </c>
      <c r="AD148" s="66">
        <v>0</v>
      </c>
      <c r="AE148" s="66">
        <f t="shared" ref="AE148:AE153" si="426">SUM(AD148*$E148*$F148*$H148*$K148*$AE$9)</f>
        <v>0</v>
      </c>
      <c r="AF148" s="131"/>
      <c r="AG148" s="66">
        <f t="shared" ref="AG148:AG153" si="427">SUM(AF148*$E148*$F148*$H148*$K148*$AG$9)</f>
        <v>0</v>
      </c>
      <c r="AH148" s="66"/>
      <c r="AI148" s="66">
        <f t="shared" ref="AI148:AI153" si="428">SUM(AH148*$E148*$F148*$H148*$J148*$AI$9)</f>
        <v>0</v>
      </c>
      <c r="AJ148" s="88">
        <v>0</v>
      </c>
      <c r="AK148" s="66">
        <f t="shared" ref="AK148:AK153" si="429">SUM(AJ148*$E148*$F148*$H148*$J148*$AK$9)</f>
        <v>0</v>
      </c>
      <c r="AL148" s="88"/>
      <c r="AM148" s="66"/>
      <c r="AN148" s="88"/>
      <c r="AO148" s="66">
        <f t="shared" ref="AO148:AO153" si="430">SUM(AN148*$E148*$F148*$H148*$J148*$AO$9)</f>
        <v>0</v>
      </c>
      <c r="AP148" s="88">
        <v>0</v>
      </c>
      <c r="AQ148" s="66">
        <f t="shared" ref="AQ148:AQ153" si="431">SUM(AP148*$E148*$F148*$H148*$J148*$AQ$9)</f>
        <v>0</v>
      </c>
      <c r="AR148" s="66">
        <v>0</v>
      </c>
      <c r="AS148" s="66">
        <f t="shared" ref="AS148:AS153" si="432">SUM(AR148*$E148*$F148*$H148*$J148*$AS$9)</f>
        <v>0</v>
      </c>
      <c r="AT148" s="88"/>
      <c r="AU148" s="66">
        <f t="shared" ref="AU148:AU153" si="433">SUM(AT148*$E148*$F148*$H148*$J148*$AU$9)</f>
        <v>0</v>
      </c>
      <c r="AV148" s="88">
        <v>0</v>
      </c>
      <c r="AW148" s="66">
        <f t="shared" ref="AW148:AW153" si="434">SUM(AV148*$E148*$F148*$H148*$J148*$AW$9)</f>
        <v>0</v>
      </c>
      <c r="AX148" s="88">
        <v>0</v>
      </c>
      <c r="AY148" s="66">
        <f t="shared" ref="AY148:AY153" si="435">SUM(AX148*$E148*$F148*$H148*$J148*$AY$9)</f>
        <v>0</v>
      </c>
      <c r="AZ148" s="88"/>
      <c r="BA148" s="66">
        <f t="shared" ref="BA148:BA153" si="436">SUM(AZ148*$E148*$F148*$H148*$J148*$BA$9)</f>
        <v>0</v>
      </c>
      <c r="BB148" s="89">
        <v>0</v>
      </c>
      <c r="BC148" s="66">
        <f t="shared" ref="BC148:BC153" si="437">SUM(BB148*$E148*$F148*$H148*$K148*$BC$9)</f>
        <v>0</v>
      </c>
      <c r="BD148" s="145">
        <v>110</v>
      </c>
      <c r="BE148" s="66">
        <f t="shared" ref="BE148:BE153" si="438">SUM(BD148*$E148*$F148*$H148*$K148*$BE$9)</f>
        <v>1270052.784</v>
      </c>
      <c r="BF148" s="66"/>
      <c r="BG148" s="66">
        <f t="shared" ref="BG148:BG153" si="439">SUM(BF148*$E148*$F148*$H148*$K148*$BG$9)</f>
        <v>0</v>
      </c>
      <c r="BH148" s="88">
        <v>0</v>
      </c>
      <c r="BI148" s="66">
        <f t="shared" ref="BI148:BI153" si="440">SUM(BH148*$E148*$F148*$H148*$K148*$BI$9)</f>
        <v>0</v>
      </c>
      <c r="BJ148" s="66">
        <v>4</v>
      </c>
      <c r="BK148" s="66">
        <f t="shared" ref="BK148:BK153" si="441">SUM(BJ148*$E148*$F148*$H148*$K148*$BK$9)</f>
        <v>46183.7376</v>
      </c>
      <c r="BL148" s="90"/>
      <c r="BM148" s="66"/>
      <c r="BN148" s="88"/>
      <c r="BO148" s="66">
        <f t="shared" ref="BO148:BO153" si="442">SUM(BN148*$E148*$F148*$H148*$K148*$BO$9)</f>
        <v>0</v>
      </c>
      <c r="BP148" s="88">
        <v>0</v>
      </c>
      <c r="BQ148" s="66">
        <f t="shared" ref="BQ148:BQ153" si="443">SUM(BP148*$E148*$F148*$H148*$K148*$BQ$9)</f>
        <v>0</v>
      </c>
      <c r="BR148" s="66">
        <v>0</v>
      </c>
      <c r="BS148" s="66">
        <f t="shared" ref="BS148:BS153" si="444">SUM(BR148*$E148*$F148*$H148*$K148*$BS$9)</f>
        <v>0</v>
      </c>
      <c r="BT148" s="88">
        <v>0</v>
      </c>
      <c r="BU148" s="66">
        <f t="shared" ref="BU148:BU153" si="445">SUM(BT148*$E148*$F148*$H148*$K148*$BU$9)</f>
        <v>0</v>
      </c>
      <c r="BV148" s="88"/>
      <c r="BW148" s="66">
        <f t="shared" ref="BW148:BW153" si="446">SUM(BV148*$E148*$F148*$H148*$K148*$BW$9)</f>
        <v>0</v>
      </c>
      <c r="BX148" s="66">
        <v>13</v>
      </c>
      <c r="BY148" s="66">
        <f t="shared" ref="BY148:BY153" si="447">(BX148*$E148*$F148*$H148*$K148*BY$9)</f>
        <v>150097.14720000001</v>
      </c>
      <c r="BZ148" s="66"/>
      <c r="CA148" s="66">
        <f t="shared" ref="CA148:CA153" si="448">(BZ148*$E148*$F148*$H148*$K148*CA$9)</f>
        <v>0</v>
      </c>
      <c r="CB148" s="155"/>
      <c r="CC148" s="66">
        <f t="shared" ref="CC148:CC153" si="449">(CB148*$E148*$F148*$H148*$L148*CC$9)</f>
        <v>0</v>
      </c>
      <c r="CD148" s="91"/>
      <c r="CE148" s="66">
        <f t="shared" ref="CE148:CE153" si="450">(CD148*$E148*$F148*$H148*$M148*CE$9)</f>
        <v>0</v>
      </c>
      <c r="CF148" s="66"/>
      <c r="CG148" s="66">
        <f t="shared" ref="CG148:CG153" si="451">(CF148*$E148*$F148*$H148*$K148*CG$9)</f>
        <v>0</v>
      </c>
      <c r="CH148" s="66"/>
      <c r="CI148" s="66">
        <f t="shared" ref="CI148:CI153" si="452">(CH148*$E148*$F148*$H148*$J148*CI$9)</f>
        <v>0</v>
      </c>
      <c r="CJ148" s="92"/>
      <c r="CK148" s="92"/>
      <c r="CL148" s="93">
        <f t="shared" ref="CL148:CM155" si="453">SUM(P148+N148+R148+T148+Z148+X148+V148+AD148+AB148+AF148+BB148+BF148+AH148+AP148+AR148+BP148+BR148+BN148+BT148+BV148+BJ148+AJ148+AL148+AN148+BD148+BH148+AT148+AV148+AX148+AZ148+BL148+BX148+BZ148+CB148+CD148+CF148+CH148)</f>
        <v>157</v>
      </c>
      <c r="CM148" s="93">
        <f t="shared" si="453"/>
        <v>1754982.0288</v>
      </c>
      <c r="CN148" s="66">
        <f>[3]ДС!EP149</f>
        <v>1113</v>
      </c>
      <c r="CO148" s="67">
        <f>[3]ДС!EQ149</f>
        <v>11182237.466400001</v>
      </c>
      <c r="CP148" s="94">
        <f t="shared" ref="CP148:CQ154" si="454">CL148+CN148</f>
        <v>1270</v>
      </c>
      <c r="CQ148" s="94">
        <f t="shared" si="454"/>
        <v>12937219.495200001</v>
      </c>
    </row>
    <row r="149" spans="1:96" s="3" customFormat="1" ht="18.75" customHeight="1" x14ac:dyDescent="0.25">
      <c r="A149" s="122"/>
      <c r="B149" s="122">
        <v>119</v>
      </c>
      <c r="C149" s="123" t="s">
        <v>341</v>
      </c>
      <c r="D149" s="162" t="s">
        <v>342</v>
      </c>
      <c r="E149" s="80">
        <v>17622</v>
      </c>
      <c r="F149" s="193">
        <v>0.67</v>
      </c>
      <c r="G149" s="82"/>
      <c r="H149" s="101">
        <v>0.95</v>
      </c>
      <c r="I149" s="101"/>
      <c r="J149" s="85">
        <v>1.4</v>
      </c>
      <c r="K149" s="85">
        <v>1.68</v>
      </c>
      <c r="L149" s="85">
        <v>2.23</v>
      </c>
      <c r="M149" s="86">
        <v>2.57</v>
      </c>
      <c r="N149" s="95">
        <v>0</v>
      </c>
      <c r="O149" s="66">
        <f t="shared" si="419"/>
        <v>0</v>
      </c>
      <c r="P149" s="88">
        <v>0</v>
      </c>
      <c r="Q149" s="66">
        <f t="shared" si="420"/>
        <v>0</v>
      </c>
      <c r="R149" s="66">
        <v>0</v>
      </c>
      <c r="S149" s="66">
        <f t="shared" si="421"/>
        <v>0</v>
      </c>
      <c r="T149" s="88">
        <v>0</v>
      </c>
      <c r="U149" s="66">
        <f t="shared" si="422"/>
        <v>0</v>
      </c>
      <c r="V149" s="88">
        <v>0</v>
      </c>
      <c r="W149" s="66">
        <f t="shared" si="423"/>
        <v>0</v>
      </c>
      <c r="X149" s="88"/>
      <c r="Y149" s="66"/>
      <c r="Z149" s="66">
        <v>0</v>
      </c>
      <c r="AA149" s="66">
        <f t="shared" si="424"/>
        <v>0</v>
      </c>
      <c r="AB149" s="66">
        <v>34</v>
      </c>
      <c r="AC149" s="66">
        <f t="shared" si="425"/>
        <v>533900.78279999993</v>
      </c>
      <c r="AD149" s="66">
        <v>0</v>
      </c>
      <c r="AE149" s="66">
        <f t="shared" si="426"/>
        <v>0</v>
      </c>
      <c r="AF149" s="66">
        <v>0</v>
      </c>
      <c r="AG149" s="66">
        <f t="shared" si="427"/>
        <v>0</v>
      </c>
      <c r="AH149" s="66"/>
      <c r="AI149" s="66">
        <f t="shared" si="428"/>
        <v>0</v>
      </c>
      <c r="AJ149" s="88">
        <v>0</v>
      </c>
      <c r="AK149" s="66">
        <f t="shared" si="429"/>
        <v>0</v>
      </c>
      <c r="AL149" s="88"/>
      <c r="AM149" s="66"/>
      <c r="AN149" s="88"/>
      <c r="AO149" s="66">
        <f t="shared" si="430"/>
        <v>0</v>
      </c>
      <c r="AP149" s="88">
        <v>0</v>
      </c>
      <c r="AQ149" s="66">
        <f t="shared" si="431"/>
        <v>0</v>
      </c>
      <c r="AR149" s="66">
        <v>0</v>
      </c>
      <c r="AS149" s="66">
        <f t="shared" si="432"/>
        <v>0</v>
      </c>
      <c r="AT149" s="88">
        <v>0</v>
      </c>
      <c r="AU149" s="66">
        <f t="shared" si="433"/>
        <v>0</v>
      </c>
      <c r="AV149" s="88">
        <v>0</v>
      </c>
      <c r="AW149" s="66">
        <f t="shared" si="434"/>
        <v>0</v>
      </c>
      <c r="AX149" s="88">
        <v>0</v>
      </c>
      <c r="AY149" s="66">
        <f t="shared" si="435"/>
        <v>0</v>
      </c>
      <c r="AZ149" s="88">
        <v>92</v>
      </c>
      <c r="BA149" s="66">
        <f t="shared" si="436"/>
        <v>1444672.7064</v>
      </c>
      <c r="BB149" s="89">
        <v>0</v>
      </c>
      <c r="BC149" s="66">
        <f t="shared" si="437"/>
        <v>0</v>
      </c>
      <c r="BD149" s="145">
        <v>30</v>
      </c>
      <c r="BE149" s="66">
        <f t="shared" si="438"/>
        <v>565306.7111999999</v>
      </c>
      <c r="BF149" s="66">
        <v>0</v>
      </c>
      <c r="BG149" s="66">
        <f t="shared" si="439"/>
        <v>0</v>
      </c>
      <c r="BH149" s="88">
        <v>0</v>
      </c>
      <c r="BI149" s="66">
        <f t="shared" si="440"/>
        <v>0</v>
      </c>
      <c r="BJ149" s="88">
        <v>0</v>
      </c>
      <c r="BK149" s="66">
        <f t="shared" si="441"/>
        <v>0</v>
      </c>
      <c r="BL149" s="90"/>
      <c r="BM149" s="66"/>
      <c r="BN149" s="66">
        <v>0</v>
      </c>
      <c r="BO149" s="66">
        <f t="shared" si="442"/>
        <v>0</v>
      </c>
      <c r="BP149" s="88">
        <v>0</v>
      </c>
      <c r="BQ149" s="66">
        <f t="shared" si="443"/>
        <v>0</v>
      </c>
      <c r="BR149" s="66">
        <v>0</v>
      </c>
      <c r="BS149" s="66">
        <f t="shared" si="444"/>
        <v>0</v>
      </c>
      <c r="BT149" s="88">
        <v>0</v>
      </c>
      <c r="BU149" s="66">
        <f t="shared" si="445"/>
        <v>0</v>
      </c>
      <c r="BV149" s="88"/>
      <c r="BW149" s="66">
        <f t="shared" si="446"/>
        <v>0</v>
      </c>
      <c r="BX149" s="88"/>
      <c r="BY149" s="66">
        <f t="shared" si="447"/>
        <v>0</v>
      </c>
      <c r="BZ149" s="194"/>
      <c r="CA149" s="66">
        <f t="shared" si="448"/>
        <v>0</v>
      </c>
      <c r="CB149" s="88">
        <v>0</v>
      </c>
      <c r="CC149" s="66">
        <f t="shared" si="449"/>
        <v>0</v>
      </c>
      <c r="CD149" s="88">
        <v>0</v>
      </c>
      <c r="CE149" s="66">
        <f t="shared" si="450"/>
        <v>0</v>
      </c>
      <c r="CF149" s="66"/>
      <c r="CG149" s="66">
        <f t="shared" si="451"/>
        <v>0</v>
      </c>
      <c r="CH149" s="66"/>
      <c r="CI149" s="66">
        <f t="shared" si="452"/>
        <v>0</v>
      </c>
      <c r="CJ149" s="92"/>
      <c r="CK149" s="92"/>
      <c r="CL149" s="93">
        <f t="shared" si="453"/>
        <v>156</v>
      </c>
      <c r="CM149" s="93">
        <f t="shared" si="453"/>
        <v>2543880.2004</v>
      </c>
      <c r="CN149" s="66">
        <f>[3]ДС!EP150</f>
        <v>2010</v>
      </c>
      <c r="CO149" s="67">
        <f>[3]ДС!EQ150</f>
        <v>31562958.041999996</v>
      </c>
      <c r="CP149" s="94">
        <f t="shared" si="454"/>
        <v>2166</v>
      </c>
      <c r="CQ149" s="94">
        <f t="shared" si="454"/>
        <v>34106838.242399998</v>
      </c>
    </row>
    <row r="150" spans="1:96" s="3" customFormat="1" ht="18.75" customHeight="1" x14ac:dyDescent="0.25">
      <c r="A150" s="122"/>
      <c r="B150" s="122">
        <v>120</v>
      </c>
      <c r="C150" s="123" t="s">
        <v>343</v>
      </c>
      <c r="D150" s="162" t="s">
        <v>344</v>
      </c>
      <c r="E150" s="80">
        <v>17622</v>
      </c>
      <c r="F150" s="193">
        <v>1.0900000000000001</v>
      </c>
      <c r="G150" s="82"/>
      <c r="H150" s="101">
        <v>0.95</v>
      </c>
      <c r="I150" s="101"/>
      <c r="J150" s="85">
        <v>1.4</v>
      </c>
      <c r="K150" s="85">
        <v>1.68</v>
      </c>
      <c r="L150" s="85">
        <v>2.23</v>
      </c>
      <c r="M150" s="86">
        <v>2.57</v>
      </c>
      <c r="N150" s="95">
        <v>0</v>
      </c>
      <c r="O150" s="66">
        <f t="shared" si="419"/>
        <v>0</v>
      </c>
      <c r="P150" s="88">
        <v>0</v>
      </c>
      <c r="Q150" s="66">
        <f t="shared" si="420"/>
        <v>0</v>
      </c>
      <c r="R150" s="66">
        <v>0</v>
      </c>
      <c r="S150" s="66">
        <f t="shared" si="421"/>
        <v>0</v>
      </c>
      <c r="T150" s="88">
        <v>0</v>
      </c>
      <c r="U150" s="66">
        <f t="shared" si="422"/>
        <v>0</v>
      </c>
      <c r="V150" s="88">
        <v>0</v>
      </c>
      <c r="W150" s="66">
        <f t="shared" si="423"/>
        <v>0</v>
      </c>
      <c r="X150" s="88"/>
      <c r="Y150" s="66"/>
      <c r="Z150" s="88"/>
      <c r="AA150" s="66">
        <f t="shared" si="424"/>
        <v>0</v>
      </c>
      <c r="AB150" s="66">
        <v>5</v>
      </c>
      <c r="AC150" s="66">
        <f t="shared" si="425"/>
        <v>127733.067</v>
      </c>
      <c r="AD150" s="66">
        <v>0</v>
      </c>
      <c r="AE150" s="66">
        <f t="shared" si="426"/>
        <v>0</v>
      </c>
      <c r="AF150" s="66">
        <v>0</v>
      </c>
      <c r="AG150" s="66">
        <f t="shared" si="427"/>
        <v>0</v>
      </c>
      <c r="AH150" s="66"/>
      <c r="AI150" s="66">
        <f t="shared" si="428"/>
        <v>0</v>
      </c>
      <c r="AJ150" s="88">
        <v>0</v>
      </c>
      <c r="AK150" s="66">
        <f t="shared" si="429"/>
        <v>0</v>
      </c>
      <c r="AL150" s="88"/>
      <c r="AM150" s="66"/>
      <c r="AN150" s="88"/>
      <c r="AO150" s="66">
        <f t="shared" si="430"/>
        <v>0</v>
      </c>
      <c r="AP150" s="88">
        <v>0</v>
      </c>
      <c r="AQ150" s="66">
        <f t="shared" si="431"/>
        <v>0</v>
      </c>
      <c r="AR150" s="66">
        <v>0</v>
      </c>
      <c r="AS150" s="66">
        <f t="shared" si="432"/>
        <v>0</v>
      </c>
      <c r="AT150" s="88">
        <v>0</v>
      </c>
      <c r="AU150" s="66">
        <f t="shared" si="433"/>
        <v>0</v>
      </c>
      <c r="AV150" s="88">
        <v>0</v>
      </c>
      <c r="AW150" s="66">
        <f t="shared" si="434"/>
        <v>0</v>
      </c>
      <c r="AX150" s="88">
        <v>0</v>
      </c>
      <c r="AY150" s="66">
        <f t="shared" si="435"/>
        <v>0</v>
      </c>
      <c r="AZ150" s="88">
        <v>12</v>
      </c>
      <c r="BA150" s="66">
        <f t="shared" si="436"/>
        <v>306559.36079999997</v>
      </c>
      <c r="BB150" s="89">
        <v>0</v>
      </c>
      <c r="BC150" s="66">
        <f t="shared" si="437"/>
        <v>0</v>
      </c>
      <c r="BD150" s="145">
        <v>0</v>
      </c>
      <c r="BE150" s="66">
        <f t="shared" si="438"/>
        <v>0</v>
      </c>
      <c r="BF150" s="66">
        <v>0</v>
      </c>
      <c r="BG150" s="66">
        <f t="shared" si="439"/>
        <v>0</v>
      </c>
      <c r="BH150" s="88">
        <v>0</v>
      </c>
      <c r="BI150" s="66">
        <f t="shared" si="440"/>
        <v>0</v>
      </c>
      <c r="BJ150" s="88">
        <v>0</v>
      </c>
      <c r="BK150" s="66">
        <f t="shared" si="441"/>
        <v>0</v>
      </c>
      <c r="BL150" s="90"/>
      <c r="BM150" s="66"/>
      <c r="BN150" s="66">
        <v>0</v>
      </c>
      <c r="BO150" s="66">
        <f t="shared" si="442"/>
        <v>0</v>
      </c>
      <c r="BP150" s="88">
        <v>0</v>
      </c>
      <c r="BQ150" s="66">
        <f t="shared" si="443"/>
        <v>0</v>
      </c>
      <c r="BR150" s="66">
        <v>0</v>
      </c>
      <c r="BS150" s="66">
        <f t="shared" si="444"/>
        <v>0</v>
      </c>
      <c r="BT150" s="88">
        <v>0</v>
      </c>
      <c r="BU150" s="66">
        <f t="shared" si="445"/>
        <v>0</v>
      </c>
      <c r="BV150" s="88"/>
      <c r="BW150" s="66">
        <f t="shared" si="446"/>
        <v>0</v>
      </c>
      <c r="BX150" s="88"/>
      <c r="BY150" s="66">
        <f t="shared" si="447"/>
        <v>0</v>
      </c>
      <c r="BZ150" s="194"/>
      <c r="CA150" s="66">
        <f t="shared" si="448"/>
        <v>0</v>
      </c>
      <c r="CB150" s="88">
        <v>0</v>
      </c>
      <c r="CC150" s="66">
        <f t="shared" si="449"/>
        <v>0</v>
      </c>
      <c r="CD150" s="88">
        <v>0</v>
      </c>
      <c r="CE150" s="66">
        <f t="shared" si="450"/>
        <v>0</v>
      </c>
      <c r="CF150" s="66"/>
      <c r="CG150" s="66">
        <f t="shared" si="451"/>
        <v>0</v>
      </c>
      <c r="CH150" s="66"/>
      <c r="CI150" s="66">
        <f t="shared" si="452"/>
        <v>0</v>
      </c>
      <c r="CJ150" s="92"/>
      <c r="CK150" s="92"/>
      <c r="CL150" s="93">
        <f t="shared" si="453"/>
        <v>17</v>
      </c>
      <c r="CM150" s="93">
        <f t="shared" si="453"/>
        <v>434292.42779999995</v>
      </c>
      <c r="CN150" s="66">
        <f>[3]ДС!EP151</f>
        <v>800</v>
      </c>
      <c r="CO150" s="67">
        <f>[3]ДС!EQ151</f>
        <v>20437290.719999999</v>
      </c>
      <c r="CP150" s="94">
        <f t="shared" si="454"/>
        <v>817</v>
      </c>
      <c r="CQ150" s="94">
        <f t="shared" si="454"/>
        <v>20871583.147799999</v>
      </c>
    </row>
    <row r="151" spans="1:96" s="3" customFormat="1" ht="18.75" customHeight="1" x14ac:dyDescent="0.25">
      <c r="A151" s="122"/>
      <c r="B151" s="122">
        <v>121</v>
      </c>
      <c r="C151" s="123" t="s">
        <v>345</v>
      </c>
      <c r="D151" s="162" t="s">
        <v>346</v>
      </c>
      <c r="E151" s="80">
        <v>17622</v>
      </c>
      <c r="F151" s="193">
        <v>1.62</v>
      </c>
      <c r="G151" s="82"/>
      <c r="H151" s="101">
        <v>0.95</v>
      </c>
      <c r="I151" s="101"/>
      <c r="J151" s="85">
        <v>1.4</v>
      </c>
      <c r="K151" s="85">
        <v>1.68</v>
      </c>
      <c r="L151" s="85">
        <v>2.23</v>
      </c>
      <c r="M151" s="86">
        <v>2.57</v>
      </c>
      <c r="N151" s="95">
        <v>0</v>
      </c>
      <c r="O151" s="66">
        <f t="shared" si="419"/>
        <v>0</v>
      </c>
      <c r="P151" s="88">
        <v>0</v>
      </c>
      <c r="Q151" s="66">
        <f t="shared" si="420"/>
        <v>0</v>
      </c>
      <c r="R151" s="66">
        <v>0</v>
      </c>
      <c r="S151" s="66">
        <f t="shared" si="421"/>
        <v>0</v>
      </c>
      <c r="T151" s="88">
        <v>0</v>
      </c>
      <c r="U151" s="66">
        <f t="shared" si="422"/>
        <v>0</v>
      </c>
      <c r="V151" s="88">
        <v>0</v>
      </c>
      <c r="W151" s="66">
        <f t="shared" si="423"/>
        <v>0</v>
      </c>
      <c r="X151" s="88"/>
      <c r="Y151" s="66"/>
      <c r="Z151" s="88"/>
      <c r="AA151" s="66">
        <f t="shared" si="424"/>
        <v>0</v>
      </c>
      <c r="AB151" s="66">
        <v>0</v>
      </c>
      <c r="AC151" s="66">
        <f t="shared" si="425"/>
        <v>0</v>
      </c>
      <c r="AD151" s="66">
        <v>0</v>
      </c>
      <c r="AE151" s="66">
        <f t="shared" si="426"/>
        <v>0</v>
      </c>
      <c r="AF151" s="66">
        <v>0</v>
      </c>
      <c r="AG151" s="66">
        <f t="shared" si="427"/>
        <v>0</v>
      </c>
      <c r="AH151" s="66"/>
      <c r="AI151" s="66">
        <f t="shared" si="428"/>
        <v>0</v>
      </c>
      <c r="AJ151" s="88">
        <v>0</v>
      </c>
      <c r="AK151" s="66">
        <f t="shared" si="429"/>
        <v>0</v>
      </c>
      <c r="AL151" s="88"/>
      <c r="AM151" s="66"/>
      <c r="AN151" s="88"/>
      <c r="AO151" s="66">
        <f t="shared" si="430"/>
        <v>0</v>
      </c>
      <c r="AP151" s="88">
        <v>0</v>
      </c>
      <c r="AQ151" s="66">
        <f t="shared" si="431"/>
        <v>0</v>
      </c>
      <c r="AR151" s="66">
        <v>0</v>
      </c>
      <c r="AS151" s="66">
        <f t="shared" si="432"/>
        <v>0</v>
      </c>
      <c r="AT151" s="88">
        <v>0</v>
      </c>
      <c r="AU151" s="66">
        <f t="shared" si="433"/>
        <v>0</v>
      </c>
      <c r="AV151" s="88">
        <v>0</v>
      </c>
      <c r="AW151" s="66">
        <f t="shared" si="434"/>
        <v>0</v>
      </c>
      <c r="AX151" s="88">
        <v>0</v>
      </c>
      <c r="AY151" s="66">
        <f t="shared" si="435"/>
        <v>0</v>
      </c>
      <c r="AZ151" s="88">
        <v>100</v>
      </c>
      <c r="BA151" s="66">
        <f t="shared" si="436"/>
        <v>3796836.1199999996</v>
      </c>
      <c r="BB151" s="89">
        <v>0</v>
      </c>
      <c r="BC151" s="66">
        <f t="shared" si="437"/>
        <v>0</v>
      </c>
      <c r="BD151" s="145">
        <v>0</v>
      </c>
      <c r="BE151" s="66">
        <f t="shared" si="438"/>
        <v>0</v>
      </c>
      <c r="BF151" s="66">
        <v>0</v>
      </c>
      <c r="BG151" s="66">
        <f t="shared" si="439"/>
        <v>0</v>
      </c>
      <c r="BH151" s="88">
        <v>0</v>
      </c>
      <c r="BI151" s="66">
        <f t="shared" si="440"/>
        <v>0</v>
      </c>
      <c r="BJ151" s="88">
        <v>0</v>
      </c>
      <c r="BK151" s="66">
        <f t="shared" si="441"/>
        <v>0</v>
      </c>
      <c r="BL151" s="90"/>
      <c r="BM151" s="66"/>
      <c r="BN151" s="66">
        <v>0</v>
      </c>
      <c r="BO151" s="66">
        <f t="shared" si="442"/>
        <v>0</v>
      </c>
      <c r="BP151" s="88">
        <v>0</v>
      </c>
      <c r="BQ151" s="66">
        <f t="shared" si="443"/>
        <v>0</v>
      </c>
      <c r="BR151" s="66">
        <v>0</v>
      </c>
      <c r="BS151" s="66">
        <f t="shared" si="444"/>
        <v>0</v>
      </c>
      <c r="BT151" s="88">
        <v>0</v>
      </c>
      <c r="BU151" s="66">
        <f t="shared" si="445"/>
        <v>0</v>
      </c>
      <c r="BV151" s="88"/>
      <c r="BW151" s="66">
        <f t="shared" si="446"/>
        <v>0</v>
      </c>
      <c r="BX151" s="88"/>
      <c r="BY151" s="66">
        <f t="shared" si="447"/>
        <v>0</v>
      </c>
      <c r="BZ151" s="194"/>
      <c r="CA151" s="66">
        <f t="shared" si="448"/>
        <v>0</v>
      </c>
      <c r="CB151" s="88">
        <v>0</v>
      </c>
      <c r="CC151" s="66">
        <f t="shared" si="449"/>
        <v>0</v>
      </c>
      <c r="CD151" s="88">
        <v>0</v>
      </c>
      <c r="CE151" s="66">
        <f t="shared" si="450"/>
        <v>0</v>
      </c>
      <c r="CF151" s="66"/>
      <c r="CG151" s="66">
        <f t="shared" si="451"/>
        <v>0</v>
      </c>
      <c r="CH151" s="66"/>
      <c r="CI151" s="66">
        <f t="shared" si="452"/>
        <v>0</v>
      </c>
      <c r="CJ151" s="92"/>
      <c r="CK151" s="92"/>
      <c r="CL151" s="93">
        <f t="shared" si="453"/>
        <v>100</v>
      </c>
      <c r="CM151" s="93">
        <f t="shared" si="453"/>
        <v>3796836.1199999996</v>
      </c>
      <c r="CN151" s="66">
        <f>[3]ДС!EP152</f>
        <v>880</v>
      </c>
      <c r="CO151" s="67">
        <f>[3]ДС!EQ152</f>
        <v>33412157.855999999</v>
      </c>
      <c r="CP151" s="94">
        <f t="shared" si="454"/>
        <v>980</v>
      </c>
      <c r="CQ151" s="94">
        <f t="shared" si="454"/>
        <v>37208993.975999996</v>
      </c>
    </row>
    <row r="152" spans="1:96" s="3" customFormat="1" ht="18.75" customHeight="1" x14ac:dyDescent="0.25">
      <c r="A152" s="122"/>
      <c r="B152" s="122">
        <v>122</v>
      </c>
      <c r="C152" s="123" t="s">
        <v>347</v>
      </c>
      <c r="D152" s="162" t="s">
        <v>348</v>
      </c>
      <c r="E152" s="80">
        <v>17622</v>
      </c>
      <c r="F152" s="193">
        <v>2.0099999999999998</v>
      </c>
      <c r="G152" s="82"/>
      <c r="H152" s="83">
        <v>1</v>
      </c>
      <c r="I152" s="84"/>
      <c r="J152" s="85">
        <v>1.4</v>
      </c>
      <c r="K152" s="85">
        <v>1.68</v>
      </c>
      <c r="L152" s="85">
        <v>2.23</v>
      </c>
      <c r="M152" s="86">
        <v>2.57</v>
      </c>
      <c r="N152" s="95">
        <v>0</v>
      </c>
      <c r="O152" s="66">
        <f t="shared" si="419"/>
        <v>0</v>
      </c>
      <c r="P152" s="88">
        <v>0</v>
      </c>
      <c r="Q152" s="66">
        <f t="shared" si="420"/>
        <v>0</v>
      </c>
      <c r="R152" s="66">
        <v>0</v>
      </c>
      <c r="S152" s="66">
        <f t="shared" si="421"/>
        <v>0</v>
      </c>
      <c r="T152" s="88">
        <v>0</v>
      </c>
      <c r="U152" s="66">
        <f t="shared" si="422"/>
        <v>0</v>
      </c>
      <c r="V152" s="88">
        <v>0</v>
      </c>
      <c r="W152" s="66">
        <f t="shared" si="423"/>
        <v>0</v>
      </c>
      <c r="X152" s="88"/>
      <c r="Y152" s="66"/>
      <c r="Z152" s="88"/>
      <c r="AA152" s="66">
        <f t="shared" si="424"/>
        <v>0</v>
      </c>
      <c r="AB152" s="66">
        <v>12</v>
      </c>
      <c r="AC152" s="66">
        <f t="shared" si="425"/>
        <v>595059.69599999988</v>
      </c>
      <c r="AD152" s="66">
        <v>0</v>
      </c>
      <c r="AE152" s="66">
        <f t="shared" si="426"/>
        <v>0</v>
      </c>
      <c r="AF152" s="66">
        <v>0</v>
      </c>
      <c r="AG152" s="66">
        <f t="shared" si="427"/>
        <v>0</v>
      </c>
      <c r="AH152" s="66"/>
      <c r="AI152" s="66">
        <f t="shared" si="428"/>
        <v>0</v>
      </c>
      <c r="AJ152" s="88">
        <v>0</v>
      </c>
      <c r="AK152" s="66">
        <f t="shared" si="429"/>
        <v>0</v>
      </c>
      <c r="AL152" s="88"/>
      <c r="AM152" s="66"/>
      <c r="AN152" s="88"/>
      <c r="AO152" s="66">
        <f t="shared" si="430"/>
        <v>0</v>
      </c>
      <c r="AP152" s="88">
        <v>0</v>
      </c>
      <c r="AQ152" s="66">
        <f t="shared" si="431"/>
        <v>0</v>
      </c>
      <c r="AR152" s="66">
        <v>0</v>
      </c>
      <c r="AS152" s="66">
        <f t="shared" si="432"/>
        <v>0</v>
      </c>
      <c r="AT152" s="88">
        <v>0</v>
      </c>
      <c r="AU152" s="66">
        <f t="shared" si="433"/>
        <v>0</v>
      </c>
      <c r="AV152" s="88">
        <v>0</v>
      </c>
      <c r="AW152" s="66">
        <f t="shared" si="434"/>
        <v>0</v>
      </c>
      <c r="AX152" s="88">
        <v>0</v>
      </c>
      <c r="AY152" s="66">
        <f t="shared" si="435"/>
        <v>0</v>
      </c>
      <c r="AZ152" s="88"/>
      <c r="BA152" s="66">
        <f t="shared" si="436"/>
        <v>0</v>
      </c>
      <c r="BB152" s="89">
        <v>0</v>
      </c>
      <c r="BC152" s="66">
        <f t="shared" si="437"/>
        <v>0</v>
      </c>
      <c r="BD152" s="139">
        <v>0</v>
      </c>
      <c r="BE152" s="66">
        <f t="shared" si="438"/>
        <v>0</v>
      </c>
      <c r="BF152" s="66">
        <v>0</v>
      </c>
      <c r="BG152" s="66">
        <f t="shared" si="439"/>
        <v>0</v>
      </c>
      <c r="BH152" s="88">
        <v>0</v>
      </c>
      <c r="BI152" s="66">
        <f t="shared" si="440"/>
        <v>0</v>
      </c>
      <c r="BJ152" s="88">
        <v>0</v>
      </c>
      <c r="BK152" s="66">
        <f t="shared" si="441"/>
        <v>0</v>
      </c>
      <c r="BL152" s="90"/>
      <c r="BM152" s="66"/>
      <c r="BN152" s="66">
        <v>0</v>
      </c>
      <c r="BO152" s="66">
        <f t="shared" si="442"/>
        <v>0</v>
      </c>
      <c r="BP152" s="88">
        <v>0</v>
      </c>
      <c r="BQ152" s="66">
        <f t="shared" si="443"/>
        <v>0</v>
      </c>
      <c r="BR152" s="66">
        <v>0</v>
      </c>
      <c r="BS152" s="66">
        <f t="shared" si="444"/>
        <v>0</v>
      </c>
      <c r="BT152" s="88">
        <v>0</v>
      </c>
      <c r="BU152" s="66">
        <f t="shared" si="445"/>
        <v>0</v>
      </c>
      <c r="BV152" s="88"/>
      <c r="BW152" s="66">
        <f t="shared" si="446"/>
        <v>0</v>
      </c>
      <c r="BX152" s="88"/>
      <c r="BY152" s="66">
        <f t="shared" si="447"/>
        <v>0</v>
      </c>
      <c r="BZ152" s="194"/>
      <c r="CA152" s="66">
        <f t="shared" si="448"/>
        <v>0</v>
      </c>
      <c r="CB152" s="88">
        <v>0</v>
      </c>
      <c r="CC152" s="66">
        <f t="shared" si="449"/>
        <v>0</v>
      </c>
      <c r="CD152" s="88">
        <v>0</v>
      </c>
      <c r="CE152" s="66">
        <f t="shared" si="450"/>
        <v>0</v>
      </c>
      <c r="CF152" s="66"/>
      <c r="CG152" s="66">
        <f t="shared" si="451"/>
        <v>0</v>
      </c>
      <c r="CH152" s="66"/>
      <c r="CI152" s="66">
        <f t="shared" si="452"/>
        <v>0</v>
      </c>
      <c r="CJ152" s="92"/>
      <c r="CK152" s="92"/>
      <c r="CL152" s="93">
        <f t="shared" si="453"/>
        <v>12</v>
      </c>
      <c r="CM152" s="93">
        <f t="shared" si="453"/>
        <v>595059.69599999988</v>
      </c>
      <c r="CN152" s="66">
        <f>[3]ДС!EP153</f>
        <v>60</v>
      </c>
      <c r="CO152" s="67">
        <f>[3]ДС!EQ153</f>
        <v>2975298.4799999995</v>
      </c>
      <c r="CP152" s="94">
        <f t="shared" si="454"/>
        <v>72</v>
      </c>
      <c r="CQ152" s="94">
        <f t="shared" si="454"/>
        <v>3570358.1759999995</v>
      </c>
    </row>
    <row r="153" spans="1:96" s="3" customFormat="1" ht="18.75" customHeight="1" x14ac:dyDescent="0.25">
      <c r="A153" s="122"/>
      <c r="B153" s="122">
        <v>123</v>
      </c>
      <c r="C153" s="123" t="s">
        <v>349</v>
      </c>
      <c r="D153" s="162" t="s">
        <v>350</v>
      </c>
      <c r="E153" s="80">
        <v>17622</v>
      </c>
      <c r="F153" s="193">
        <v>3.5</v>
      </c>
      <c r="G153" s="82"/>
      <c r="H153" s="83">
        <v>1</v>
      </c>
      <c r="I153" s="84"/>
      <c r="J153" s="85">
        <v>1.4</v>
      </c>
      <c r="K153" s="85">
        <v>1.68</v>
      </c>
      <c r="L153" s="85">
        <v>2.23</v>
      </c>
      <c r="M153" s="86">
        <v>2.57</v>
      </c>
      <c r="N153" s="95">
        <v>0</v>
      </c>
      <c r="O153" s="66">
        <f t="shared" si="419"/>
        <v>0</v>
      </c>
      <c r="P153" s="88">
        <v>0</v>
      </c>
      <c r="Q153" s="66">
        <f t="shared" si="420"/>
        <v>0</v>
      </c>
      <c r="R153" s="66">
        <v>0</v>
      </c>
      <c r="S153" s="66">
        <f t="shared" si="421"/>
        <v>0</v>
      </c>
      <c r="T153" s="88">
        <v>0</v>
      </c>
      <c r="U153" s="66">
        <f t="shared" si="422"/>
        <v>0</v>
      </c>
      <c r="V153" s="88">
        <v>0</v>
      </c>
      <c r="W153" s="66">
        <f t="shared" si="423"/>
        <v>0</v>
      </c>
      <c r="X153" s="88"/>
      <c r="Y153" s="66"/>
      <c r="Z153" s="88">
        <v>0</v>
      </c>
      <c r="AA153" s="66">
        <f t="shared" si="424"/>
        <v>0</v>
      </c>
      <c r="AB153" s="66">
        <v>15</v>
      </c>
      <c r="AC153" s="66">
        <f t="shared" si="425"/>
        <v>1295217</v>
      </c>
      <c r="AD153" s="66">
        <v>0</v>
      </c>
      <c r="AE153" s="66">
        <f t="shared" si="426"/>
        <v>0</v>
      </c>
      <c r="AF153" s="66">
        <v>0</v>
      </c>
      <c r="AG153" s="66">
        <f t="shared" si="427"/>
        <v>0</v>
      </c>
      <c r="AH153" s="66"/>
      <c r="AI153" s="66">
        <f t="shared" si="428"/>
        <v>0</v>
      </c>
      <c r="AJ153" s="88">
        <v>0</v>
      </c>
      <c r="AK153" s="66">
        <f t="shared" si="429"/>
        <v>0</v>
      </c>
      <c r="AL153" s="88"/>
      <c r="AM153" s="66"/>
      <c r="AN153" s="88"/>
      <c r="AO153" s="66">
        <f t="shared" si="430"/>
        <v>0</v>
      </c>
      <c r="AP153" s="88">
        <v>0</v>
      </c>
      <c r="AQ153" s="66">
        <f t="shared" si="431"/>
        <v>0</v>
      </c>
      <c r="AR153" s="66">
        <v>0</v>
      </c>
      <c r="AS153" s="66">
        <f t="shared" si="432"/>
        <v>0</v>
      </c>
      <c r="AT153" s="88">
        <v>0</v>
      </c>
      <c r="AU153" s="66">
        <f t="shared" si="433"/>
        <v>0</v>
      </c>
      <c r="AV153" s="88">
        <v>0</v>
      </c>
      <c r="AW153" s="66">
        <f t="shared" si="434"/>
        <v>0</v>
      </c>
      <c r="AX153" s="88">
        <v>0</v>
      </c>
      <c r="AY153" s="66">
        <f t="shared" si="435"/>
        <v>0</v>
      </c>
      <c r="AZ153" s="88"/>
      <c r="BA153" s="66">
        <f t="shared" si="436"/>
        <v>0</v>
      </c>
      <c r="BB153" s="89">
        <v>0</v>
      </c>
      <c r="BC153" s="66">
        <f t="shared" si="437"/>
        <v>0</v>
      </c>
      <c r="BD153" s="139">
        <v>0</v>
      </c>
      <c r="BE153" s="66">
        <f t="shared" si="438"/>
        <v>0</v>
      </c>
      <c r="BF153" s="66">
        <v>0</v>
      </c>
      <c r="BG153" s="66">
        <f t="shared" si="439"/>
        <v>0</v>
      </c>
      <c r="BH153" s="88">
        <v>0</v>
      </c>
      <c r="BI153" s="66">
        <f t="shared" si="440"/>
        <v>0</v>
      </c>
      <c r="BJ153" s="88">
        <v>0</v>
      </c>
      <c r="BK153" s="66">
        <f t="shared" si="441"/>
        <v>0</v>
      </c>
      <c r="BL153" s="90"/>
      <c r="BM153" s="66"/>
      <c r="BN153" s="66">
        <v>0</v>
      </c>
      <c r="BO153" s="66">
        <f t="shared" si="442"/>
        <v>0</v>
      </c>
      <c r="BP153" s="88">
        <v>0</v>
      </c>
      <c r="BQ153" s="66">
        <f t="shared" si="443"/>
        <v>0</v>
      </c>
      <c r="BR153" s="66">
        <v>0</v>
      </c>
      <c r="BS153" s="66">
        <f t="shared" si="444"/>
        <v>0</v>
      </c>
      <c r="BT153" s="88">
        <v>0</v>
      </c>
      <c r="BU153" s="66">
        <f t="shared" si="445"/>
        <v>0</v>
      </c>
      <c r="BV153" s="88"/>
      <c r="BW153" s="66">
        <f t="shared" si="446"/>
        <v>0</v>
      </c>
      <c r="BX153" s="88"/>
      <c r="BY153" s="66">
        <f t="shared" si="447"/>
        <v>0</v>
      </c>
      <c r="BZ153" s="194"/>
      <c r="CA153" s="66">
        <f t="shared" si="448"/>
        <v>0</v>
      </c>
      <c r="CB153" s="88">
        <v>0</v>
      </c>
      <c r="CC153" s="66">
        <f t="shared" si="449"/>
        <v>0</v>
      </c>
      <c r="CD153" s="88">
        <v>0</v>
      </c>
      <c r="CE153" s="66">
        <f t="shared" si="450"/>
        <v>0</v>
      </c>
      <c r="CF153" s="66"/>
      <c r="CG153" s="66">
        <f t="shared" si="451"/>
        <v>0</v>
      </c>
      <c r="CH153" s="66"/>
      <c r="CI153" s="66">
        <f t="shared" si="452"/>
        <v>0</v>
      </c>
      <c r="CJ153" s="92"/>
      <c r="CK153" s="92"/>
      <c r="CL153" s="93">
        <f t="shared" si="453"/>
        <v>15</v>
      </c>
      <c r="CM153" s="93">
        <f t="shared" si="453"/>
        <v>1295217</v>
      </c>
      <c r="CN153" s="66">
        <f>[3]ДС!EP154</f>
        <v>0</v>
      </c>
      <c r="CO153" s="67">
        <f>[3]ДС!EQ154</f>
        <v>0</v>
      </c>
      <c r="CP153" s="94">
        <f t="shared" si="454"/>
        <v>15</v>
      </c>
      <c r="CQ153" s="94">
        <f t="shared" si="454"/>
        <v>1295217</v>
      </c>
    </row>
    <row r="154" spans="1:96" s="3" customFormat="1" ht="30" customHeight="1" x14ac:dyDescent="0.25">
      <c r="A154" s="122"/>
      <c r="B154" s="122">
        <v>124</v>
      </c>
      <c r="C154" s="123" t="s">
        <v>351</v>
      </c>
      <c r="D154" s="162" t="s">
        <v>352</v>
      </c>
      <c r="E154" s="80">
        <v>17622</v>
      </c>
      <c r="F154" s="193">
        <v>2.04</v>
      </c>
      <c r="G154" s="190">
        <v>0.1032</v>
      </c>
      <c r="H154" s="101">
        <v>1.2</v>
      </c>
      <c r="I154" s="101"/>
      <c r="J154" s="85">
        <v>1.4</v>
      </c>
      <c r="K154" s="85">
        <v>1.68</v>
      </c>
      <c r="L154" s="85">
        <v>2.23</v>
      </c>
      <c r="M154" s="86">
        <v>2.57</v>
      </c>
      <c r="N154" s="95"/>
      <c r="O154" s="105">
        <f t="shared" ref="O154" si="455">(N154*$E154*$F154*((1-$G154)+$G154*$J154*$H154))</f>
        <v>0</v>
      </c>
      <c r="P154" s="95"/>
      <c r="Q154" s="105">
        <f t="shared" ref="Q154:Q155" si="456">(P154*$E154*$F154*((1-$G154)+$G154*$J154*$H154))</f>
        <v>0</v>
      </c>
      <c r="R154" s="87"/>
      <c r="S154" s="105">
        <f t="shared" ref="S154:S155" si="457">(R154*$E154*$F154*((1-$G154)+$G154*$J154*$H154))</f>
        <v>0</v>
      </c>
      <c r="T154" s="95"/>
      <c r="U154" s="105">
        <f t="shared" ref="U154:U155" si="458">(T154*$E154*$F154*((1-$G154)+$G154*$J154*$H154))</f>
        <v>0</v>
      </c>
      <c r="V154" s="95"/>
      <c r="W154" s="105">
        <f t="shared" ref="W154:W155" si="459">(V154*$E154*$F154*((1-$G154)+$G154*$J154*$H154))</f>
        <v>0</v>
      </c>
      <c r="X154" s="95"/>
      <c r="Y154" s="105">
        <f t="shared" ref="Y154:Y155" si="460">(X154*$E154*$F154*((1-$G154)+$G154*$J154*$H154))</f>
        <v>0</v>
      </c>
      <c r="Z154" s="95"/>
      <c r="AA154" s="105"/>
      <c r="AB154" s="87">
        <v>0</v>
      </c>
      <c r="AC154" s="105">
        <f t="shared" ref="AC154:AC155" si="461">(AB154*$E154*$F154*((1-$G154)+$G154*$J154*$H154))</f>
        <v>0</v>
      </c>
      <c r="AD154" s="87"/>
      <c r="AE154" s="105">
        <f t="shared" ref="AE154:AE155" si="462">(AD154*$E154*$F154*((1-$G154)+$G154*$K154*$H154))</f>
        <v>0</v>
      </c>
      <c r="AF154" s="87"/>
      <c r="AG154" s="105">
        <f t="shared" ref="AG154:AG155" si="463">(AF154*$E154*$F154*((1-$G154)+$G154*$K154*$H154))</f>
        <v>0</v>
      </c>
      <c r="AH154" s="87"/>
      <c r="AI154" s="105">
        <f t="shared" ref="AI154:AI155" si="464">(AH154*$E154*$F154*((1-$G154)+$G154*$J154*$H154))</f>
        <v>0</v>
      </c>
      <c r="AJ154" s="95"/>
      <c r="AK154" s="105">
        <f t="shared" ref="AK154:AK155" si="465">(AJ154*$E154*$F154*((1-$G154)+$G154*$J154*$H154))</f>
        <v>0</v>
      </c>
      <c r="AL154" s="95"/>
      <c r="AM154" s="87"/>
      <c r="AN154" s="95"/>
      <c r="AO154" s="105">
        <f t="shared" ref="AO154:AO155" si="466">(AN154*$E154*$F154*((1-$G154)+$G154*$J154*$H154))</f>
        <v>0</v>
      </c>
      <c r="AP154" s="95"/>
      <c r="AQ154" s="105">
        <f t="shared" ref="AQ154:AQ155" si="467">(AP154*$E154*$F154*((1-$G154)+$G154*$J154*$H154))</f>
        <v>0</v>
      </c>
      <c r="AR154" s="87"/>
      <c r="AS154" s="105">
        <f t="shared" ref="AS154:AS155" si="468">(AR154*$E154*$F154*((1-$G154)+$G154*$J154*$H154))</f>
        <v>0</v>
      </c>
      <c r="AT154" s="95"/>
      <c r="AU154" s="105">
        <f t="shared" ref="AU154:AU155" si="469">(AT154*$E154*$F154*((1-$G154)+$G154*$J154*$H154))</f>
        <v>0</v>
      </c>
      <c r="AV154" s="95"/>
      <c r="AW154" s="105">
        <f t="shared" ref="AW154:AW155" si="470">(AV154*$E154*$F154*((1-$G154)+$G154*$J154*$H154))</f>
        <v>0</v>
      </c>
      <c r="AX154" s="95"/>
      <c r="AY154" s="105"/>
      <c r="AZ154" s="95"/>
      <c r="BA154" s="105">
        <f t="shared" ref="BA154:BA155" si="471">(AZ154*$E154*$F154*((1-$G154)+$G154*$J154*$H154))</f>
        <v>0</v>
      </c>
      <c r="BB154" s="96"/>
      <c r="BC154" s="105">
        <f t="shared" ref="BC154:BC155" si="472">(BB154*$E154*$F154*((1-$G154)+$G154*$K154*$H154))</f>
        <v>0</v>
      </c>
      <c r="BD154" s="150">
        <v>0</v>
      </c>
      <c r="BE154" s="105">
        <f t="shared" ref="BE154:BE155" si="473">(BD154*$E154*$F154*((1-$G154)+$G154*$K154*$H154))</f>
        <v>0</v>
      </c>
      <c r="BF154" s="87"/>
      <c r="BG154" s="105">
        <f t="shared" ref="BG154:BG155" si="474">(BF154*$E154*$F154*((1-$G154)+$G154*$K154*$H154))</f>
        <v>0</v>
      </c>
      <c r="BH154" s="95"/>
      <c r="BI154" s="105">
        <f t="shared" ref="BI154:BI155" si="475">(BH154*$E154*$F154*((1-$G154)+$G154*$K154*$H154))</f>
        <v>0</v>
      </c>
      <c r="BJ154" s="95"/>
      <c r="BK154" s="105">
        <f t="shared" ref="BK154:BK155" si="476">(BJ154*$E154*$F154*((1-$G154)+$G154*$K154*$H154))</f>
        <v>0</v>
      </c>
      <c r="BL154" s="97"/>
      <c r="BM154" s="105"/>
      <c r="BN154" s="95"/>
      <c r="BO154" s="105">
        <f t="shared" ref="BO154:BO155" si="477">(BN154*$E154*$F154*((1-$G154)+$G154*$K154*$H154))</f>
        <v>0</v>
      </c>
      <c r="BP154" s="95"/>
      <c r="BQ154" s="105"/>
      <c r="BR154" s="87"/>
      <c r="BS154" s="105">
        <f t="shared" ref="BS154:BS155" si="478">(BR154*$E154*$F154*((1-$G154)+$G154*$K154*$H154))</f>
        <v>0</v>
      </c>
      <c r="BT154" s="95"/>
      <c r="BU154" s="105">
        <f t="shared" ref="BU154:BU155" si="479">(BT154*$E154*$F154*((1-$G154)+$G154*$K154*$H154))</f>
        <v>0</v>
      </c>
      <c r="BV154" s="95"/>
      <c r="BW154" s="105">
        <f t="shared" ref="BW154:BW155" si="480">(BV154*$E154*$F154*((1-$G154)+$G154*$K154*$H154))</f>
        <v>0</v>
      </c>
      <c r="BX154" s="95"/>
      <c r="BY154" s="105">
        <f t="shared" ref="BY154:BY155" si="481">(BX154*$E154*$F154*((1-$G154)+$G154*$K154*$H154))</f>
        <v>0</v>
      </c>
      <c r="BZ154" s="194"/>
      <c r="CA154" s="105">
        <f t="shared" ref="CA154:CA155" si="482">(BZ154*$E154*$F154*((1-$G154)+$G154*$K154*$H154))</f>
        <v>0</v>
      </c>
      <c r="CB154" s="95"/>
      <c r="CC154" s="105">
        <f t="shared" ref="CC154:CC155" si="483">(CB154*$E154*$F154*((1-$G154)+$G154*$L154*$H154))</f>
        <v>0</v>
      </c>
      <c r="CD154" s="95"/>
      <c r="CE154" s="105">
        <f t="shared" ref="CE154:CE155" si="484">(CD154*$E154*$F154*((1-$G154)+$G154*$M154*$H154))</f>
        <v>0</v>
      </c>
      <c r="CF154" s="87"/>
      <c r="CG154" s="87"/>
      <c r="CH154" s="87"/>
      <c r="CI154" s="87"/>
      <c r="CJ154" s="140"/>
      <c r="CK154" s="140"/>
      <c r="CL154" s="93">
        <f t="shared" si="453"/>
        <v>0</v>
      </c>
      <c r="CM154" s="93">
        <f t="shared" si="453"/>
        <v>0</v>
      </c>
      <c r="CN154" s="66">
        <f>[3]ДС!EP155</f>
        <v>2405</v>
      </c>
      <c r="CO154" s="67">
        <f>[3]ДС!EQ155</f>
        <v>92524266.78992641</v>
      </c>
      <c r="CP154" s="94">
        <f t="shared" si="454"/>
        <v>2405</v>
      </c>
      <c r="CQ154" s="94">
        <f t="shared" si="454"/>
        <v>92524266.78992641</v>
      </c>
    </row>
    <row r="155" spans="1:96" s="3" customFormat="1" ht="30" customHeight="1" x14ac:dyDescent="0.25">
      <c r="A155" s="122"/>
      <c r="B155" s="122">
        <v>125</v>
      </c>
      <c r="C155" s="151" t="s">
        <v>353</v>
      </c>
      <c r="D155" s="238" t="s">
        <v>354</v>
      </c>
      <c r="E155" s="80">
        <v>17622</v>
      </c>
      <c r="F155" s="151">
        <v>2.93</v>
      </c>
      <c r="G155" s="190">
        <v>7.2400000000000006E-2</v>
      </c>
      <c r="H155" s="83">
        <v>1</v>
      </c>
      <c r="I155" s="84"/>
      <c r="J155" s="85">
        <v>1.4</v>
      </c>
      <c r="K155" s="85">
        <v>1.68</v>
      </c>
      <c r="L155" s="85">
        <v>2.23</v>
      </c>
      <c r="M155" s="86">
        <v>2.57</v>
      </c>
      <c r="N155" s="95"/>
      <c r="O155" s="105">
        <f>(N155*$E155*$F155*((1-$G155)+$G155*$J155*$H155))</f>
        <v>0</v>
      </c>
      <c r="P155" s="95"/>
      <c r="Q155" s="105">
        <f t="shared" si="456"/>
        <v>0</v>
      </c>
      <c r="R155" s="87"/>
      <c r="S155" s="105">
        <f t="shared" si="457"/>
        <v>0</v>
      </c>
      <c r="T155" s="95"/>
      <c r="U155" s="105">
        <f t="shared" si="458"/>
        <v>0</v>
      </c>
      <c r="V155" s="95"/>
      <c r="W155" s="105">
        <f t="shared" si="459"/>
        <v>0</v>
      </c>
      <c r="X155" s="95"/>
      <c r="Y155" s="105">
        <f t="shared" si="460"/>
        <v>0</v>
      </c>
      <c r="Z155" s="95"/>
      <c r="AA155" s="178"/>
      <c r="AB155" s="87"/>
      <c r="AC155" s="105">
        <f t="shared" si="461"/>
        <v>0</v>
      </c>
      <c r="AD155" s="87"/>
      <c r="AE155" s="105">
        <f t="shared" si="462"/>
        <v>0</v>
      </c>
      <c r="AF155" s="87"/>
      <c r="AG155" s="105">
        <f t="shared" si="463"/>
        <v>0</v>
      </c>
      <c r="AH155" s="87"/>
      <c r="AI155" s="105">
        <f t="shared" si="464"/>
        <v>0</v>
      </c>
      <c r="AJ155" s="95"/>
      <c r="AK155" s="105">
        <f t="shared" si="465"/>
        <v>0</v>
      </c>
      <c r="AL155" s="95"/>
      <c r="AM155" s="87"/>
      <c r="AN155" s="95"/>
      <c r="AO155" s="105">
        <f t="shared" si="466"/>
        <v>0</v>
      </c>
      <c r="AP155" s="95"/>
      <c r="AQ155" s="105">
        <f t="shared" si="467"/>
        <v>0</v>
      </c>
      <c r="AR155" s="87"/>
      <c r="AS155" s="105">
        <f t="shared" si="468"/>
        <v>0</v>
      </c>
      <c r="AT155" s="95"/>
      <c r="AU155" s="105">
        <f t="shared" si="469"/>
        <v>0</v>
      </c>
      <c r="AV155" s="95"/>
      <c r="AW155" s="105">
        <f t="shared" si="470"/>
        <v>0</v>
      </c>
      <c r="AX155" s="95"/>
      <c r="AY155" s="178"/>
      <c r="AZ155" s="95"/>
      <c r="BA155" s="105">
        <f t="shared" si="471"/>
        <v>0</v>
      </c>
      <c r="BB155" s="96"/>
      <c r="BC155" s="105">
        <f t="shared" si="472"/>
        <v>0</v>
      </c>
      <c r="BD155" s="150"/>
      <c r="BE155" s="105">
        <f t="shared" si="473"/>
        <v>0</v>
      </c>
      <c r="BF155" s="87"/>
      <c r="BG155" s="105">
        <f t="shared" si="474"/>
        <v>0</v>
      </c>
      <c r="BH155" s="95"/>
      <c r="BI155" s="105">
        <f t="shared" si="475"/>
        <v>0</v>
      </c>
      <c r="BJ155" s="95"/>
      <c r="BK155" s="105">
        <f t="shared" si="476"/>
        <v>0</v>
      </c>
      <c r="BL155" s="97"/>
      <c r="BM155" s="178"/>
      <c r="BN155" s="95"/>
      <c r="BO155" s="105">
        <f t="shared" si="477"/>
        <v>0</v>
      </c>
      <c r="BP155" s="95"/>
      <c r="BQ155" s="178"/>
      <c r="BR155" s="87"/>
      <c r="BS155" s="105">
        <f t="shared" si="478"/>
        <v>0</v>
      </c>
      <c r="BT155" s="95"/>
      <c r="BU155" s="105">
        <f t="shared" si="479"/>
        <v>0</v>
      </c>
      <c r="BV155" s="95"/>
      <c r="BW155" s="105">
        <f t="shared" si="480"/>
        <v>0</v>
      </c>
      <c r="BX155" s="95"/>
      <c r="BY155" s="105">
        <f t="shared" si="481"/>
        <v>0</v>
      </c>
      <c r="BZ155" s="194"/>
      <c r="CA155" s="105">
        <f t="shared" si="482"/>
        <v>0</v>
      </c>
      <c r="CB155" s="95"/>
      <c r="CC155" s="105">
        <f t="shared" si="483"/>
        <v>0</v>
      </c>
      <c r="CD155" s="95"/>
      <c r="CE155" s="105">
        <f t="shared" si="484"/>
        <v>0</v>
      </c>
      <c r="CF155" s="87"/>
      <c r="CG155" s="87"/>
      <c r="CH155" s="87"/>
      <c r="CI155" s="87"/>
      <c r="CJ155" s="140"/>
      <c r="CK155" s="140"/>
      <c r="CL155" s="93">
        <f t="shared" si="453"/>
        <v>0</v>
      </c>
      <c r="CM155" s="93">
        <f t="shared" si="453"/>
        <v>0</v>
      </c>
      <c r="CN155" s="87"/>
      <c r="CO155" s="179"/>
      <c r="CP155" s="94"/>
      <c r="CQ155" s="94"/>
    </row>
    <row r="156" spans="1:96" s="1" customFormat="1" ht="18.75" customHeight="1" x14ac:dyDescent="0.25">
      <c r="A156" s="54">
        <v>22</v>
      </c>
      <c r="B156" s="54"/>
      <c r="C156" s="192" t="s">
        <v>355</v>
      </c>
      <c r="D156" s="163" t="s">
        <v>356</v>
      </c>
      <c r="E156" s="80">
        <v>17622</v>
      </c>
      <c r="F156" s="133">
        <v>0.93</v>
      </c>
      <c r="G156" s="115"/>
      <c r="H156" s="58"/>
      <c r="I156" s="58"/>
      <c r="J156" s="70">
        <v>1.4</v>
      </c>
      <c r="K156" s="71">
        <v>1.68</v>
      </c>
      <c r="L156" s="71">
        <v>2.23</v>
      </c>
      <c r="M156" s="72">
        <v>2.57</v>
      </c>
      <c r="N156" s="134">
        <f>SUM(N157:N158)</f>
        <v>0</v>
      </c>
      <c r="O156" s="134">
        <f t="shared" ref="O156:BZ156" si="485">SUM(O157:O158)</f>
        <v>0</v>
      </c>
      <c r="P156" s="134">
        <f t="shared" si="485"/>
        <v>0</v>
      </c>
      <c r="Q156" s="134">
        <f t="shared" si="485"/>
        <v>0</v>
      </c>
      <c r="R156" s="134">
        <f t="shared" si="485"/>
        <v>4</v>
      </c>
      <c r="S156" s="134">
        <f t="shared" si="485"/>
        <v>79045.243199999997</v>
      </c>
      <c r="T156" s="134">
        <f t="shared" si="485"/>
        <v>0</v>
      </c>
      <c r="U156" s="134">
        <f t="shared" si="485"/>
        <v>0</v>
      </c>
      <c r="V156" s="134">
        <f t="shared" si="485"/>
        <v>0</v>
      </c>
      <c r="W156" s="134">
        <f t="shared" si="485"/>
        <v>0</v>
      </c>
      <c r="X156" s="134">
        <f t="shared" si="485"/>
        <v>0</v>
      </c>
      <c r="Y156" s="134">
        <f t="shared" si="485"/>
        <v>0</v>
      </c>
      <c r="Z156" s="134">
        <f t="shared" si="485"/>
        <v>0</v>
      </c>
      <c r="AA156" s="134">
        <f t="shared" si="485"/>
        <v>0</v>
      </c>
      <c r="AB156" s="134">
        <f t="shared" si="485"/>
        <v>0</v>
      </c>
      <c r="AC156" s="134">
        <f t="shared" si="485"/>
        <v>0</v>
      </c>
      <c r="AD156" s="134">
        <f t="shared" si="485"/>
        <v>0</v>
      </c>
      <c r="AE156" s="134">
        <f t="shared" si="485"/>
        <v>0</v>
      </c>
      <c r="AF156" s="134">
        <f t="shared" si="485"/>
        <v>0</v>
      </c>
      <c r="AG156" s="134">
        <f t="shared" si="485"/>
        <v>0</v>
      </c>
      <c r="AH156" s="134">
        <f t="shared" si="485"/>
        <v>0</v>
      </c>
      <c r="AI156" s="134">
        <f t="shared" si="485"/>
        <v>0</v>
      </c>
      <c r="AJ156" s="134">
        <f t="shared" si="485"/>
        <v>0</v>
      </c>
      <c r="AK156" s="134">
        <f t="shared" si="485"/>
        <v>0</v>
      </c>
      <c r="AL156" s="134">
        <f t="shared" si="485"/>
        <v>0</v>
      </c>
      <c r="AM156" s="134">
        <f t="shared" si="485"/>
        <v>0</v>
      </c>
      <c r="AN156" s="134">
        <f t="shared" si="485"/>
        <v>0</v>
      </c>
      <c r="AO156" s="134">
        <f t="shared" si="485"/>
        <v>0</v>
      </c>
      <c r="AP156" s="134">
        <f t="shared" si="485"/>
        <v>0</v>
      </c>
      <c r="AQ156" s="134">
        <f t="shared" si="485"/>
        <v>0</v>
      </c>
      <c r="AR156" s="134">
        <f t="shared" si="485"/>
        <v>10</v>
      </c>
      <c r="AS156" s="134">
        <f t="shared" si="485"/>
        <v>197613.10799999998</v>
      </c>
      <c r="AT156" s="134">
        <f t="shared" si="485"/>
        <v>0</v>
      </c>
      <c r="AU156" s="134">
        <f t="shared" si="485"/>
        <v>0</v>
      </c>
      <c r="AV156" s="134">
        <f t="shared" si="485"/>
        <v>0</v>
      </c>
      <c r="AW156" s="134">
        <f t="shared" si="485"/>
        <v>0</v>
      </c>
      <c r="AX156" s="134">
        <f t="shared" si="485"/>
        <v>0</v>
      </c>
      <c r="AY156" s="134">
        <f t="shared" si="485"/>
        <v>0</v>
      </c>
      <c r="AZ156" s="134">
        <f t="shared" si="485"/>
        <v>31</v>
      </c>
      <c r="BA156" s="134">
        <f t="shared" si="485"/>
        <v>612600.63479999988</v>
      </c>
      <c r="BB156" s="134">
        <f t="shared" si="485"/>
        <v>35</v>
      </c>
      <c r="BC156" s="134">
        <f t="shared" si="485"/>
        <v>829975.0536000001</v>
      </c>
      <c r="BD156" s="134">
        <f t="shared" si="485"/>
        <v>0</v>
      </c>
      <c r="BE156" s="134">
        <f t="shared" si="485"/>
        <v>0</v>
      </c>
      <c r="BF156" s="134">
        <f t="shared" si="485"/>
        <v>0</v>
      </c>
      <c r="BG156" s="134">
        <f t="shared" si="485"/>
        <v>0</v>
      </c>
      <c r="BH156" s="134">
        <f t="shared" si="485"/>
        <v>22</v>
      </c>
      <c r="BI156" s="134">
        <f t="shared" si="485"/>
        <v>975720.27168000001</v>
      </c>
      <c r="BJ156" s="134">
        <f t="shared" si="485"/>
        <v>7</v>
      </c>
      <c r="BK156" s="134">
        <f t="shared" si="485"/>
        <v>165995.01071999999</v>
      </c>
      <c r="BL156" s="134">
        <f t="shared" si="485"/>
        <v>0</v>
      </c>
      <c r="BM156" s="134">
        <f t="shared" si="485"/>
        <v>0</v>
      </c>
      <c r="BN156" s="134">
        <f t="shared" si="485"/>
        <v>0</v>
      </c>
      <c r="BO156" s="134">
        <f t="shared" si="485"/>
        <v>0</v>
      </c>
      <c r="BP156" s="134">
        <f t="shared" si="485"/>
        <v>0</v>
      </c>
      <c r="BQ156" s="134">
        <f t="shared" si="485"/>
        <v>0</v>
      </c>
      <c r="BR156" s="134">
        <f t="shared" si="485"/>
        <v>8</v>
      </c>
      <c r="BS156" s="134">
        <f t="shared" si="485"/>
        <v>189708.58367999998</v>
      </c>
      <c r="BT156" s="134">
        <f t="shared" si="485"/>
        <v>4</v>
      </c>
      <c r="BU156" s="134">
        <f t="shared" si="485"/>
        <v>94854.291839999991</v>
      </c>
      <c r="BV156" s="134">
        <f t="shared" si="485"/>
        <v>0</v>
      </c>
      <c r="BW156" s="134">
        <f t="shared" si="485"/>
        <v>0</v>
      </c>
      <c r="BX156" s="134">
        <f t="shared" si="485"/>
        <v>7</v>
      </c>
      <c r="BY156" s="134">
        <f t="shared" si="485"/>
        <v>165995.01071999999</v>
      </c>
      <c r="BZ156" s="118">
        <f t="shared" si="485"/>
        <v>0</v>
      </c>
      <c r="CA156" s="134">
        <f t="shared" ref="CA156:CQ156" si="486">SUM(CA157:CA158)</f>
        <v>0</v>
      </c>
      <c r="CB156" s="134">
        <f t="shared" si="486"/>
        <v>0</v>
      </c>
      <c r="CC156" s="134">
        <f t="shared" si="486"/>
        <v>0</v>
      </c>
      <c r="CD156" s="134">
        <f t="shared" si="486"/>
        <v>0</v>
      </c>
      <c r="CE156" s="134">
        <f t="shared" si="486"/>
        <v>0</v>
      </c>
      <c r="CF156" s="134">
        <f t="shared" si="486"/>
        <v>0</v>
      </c>
      <c r="CG156" s="134">
        <f t="shared" si="486"/>
        <v>0</v>
      </c>
      <c r="CH156" s="134">
        <f t="shared" si="486"/>
        <v>0</v>
      </c>
      <c r="CI156" s="134">
        <f t="shared" si="486"/>
        <v>0</v>
      </c>
      <c r="CJ156" s="134">
        <f t="shared" si="486"/>
        <v>0</v>
      </c>
      <c r="CK156" s="134">
        <f t="shared" si="486"/>
        <v>0</v>
      </c>
      <c r="CL156" s="134">
        <f t="shared" si="486"/>
        <v>128</v>
      </c>
      <c r="CM156" s="134">
        <f t="shared" si="486"/>
        <v>3311507.2082400001</v>
      </c>
      <c r="CN156" s="134">
        <f t="shared" si="486"/>
        <v>606</v>
      </c>
      <c r="CO156" s="135">
        <f t="shared" si="486"/>
        <v>12030686.015039999</v>
      </c>
      <c r="CP156" s="118">
        <f t="shared" si="486"/>
        <v>734</v>
      </c>
      <c r="CQ156" s="118">
        <f t="shared" si="486"/>
        <v>15342193.22328</v>
      </c>
      <c r="CR156" s="3"/>
    </row>
    <row r="157" spans="1:96" s="3" customFormat="1" ht="30" customHeight="1" x14ac:dyDescent="0.25">
      <c r="A157" s="122"/>
      <c r="B157" s="122">
        <v>126</v>
      </c>
      <c r="C157" s="123" t="s">
        <v>357</v>
      </c>
      <c r="D157" s="164" t="s">
        <v>358</v>
      </c>
      <c r="E157" s="80">
        <v>17622</v>
      </c>
      <c r="F157" s="81">
        <v>2.31</v>
      </c>
      <c r="G157" s="82"/>
      <c r="H157" s="101">
        <v>0.9</v>
      </c>
      <c r="I157" s="101"/>
      <c r="J157" s="85">
        <v>1.4</v>
      </c>
      <c r="K157" s="85">
        <v>1.68</v>
      </c>
      <c r="L157" s="85">
        <v>2.23</v>
      </c>
      <c r="M157" s="86">
        <v>2.57</v>
      </c>
      <c r="N157" s="95"/>
      <c r="O157" s="66">
        <f t="shared" ref="O157:O158" si="487">SUM(N157*$E157*$F157*$H157*$J157*$O$9)</f>
        <v>0</v>
      </c>
      <c r="P157" s="88"/>
      <c r="Q157" s="66">
        <f>SUM(P157*$E157*$F157*$H157*$J157*$Q$9)</f>
        <v>0</v>
      </c>
      <c r="R157" s="66"/>
      <c r="S157" s="66">
        <f>SUM(R157*$E157*$F157*$H157*$J157*$S$9)</f>
        <v>0</v>
      </c>
      <c r="T157" s="88"/>
      <c r="U157" s="66">
        <f>SUM(T157*$E157*$F157*$H157*$J157*$U$9)</f>
        <v>0</v>
      </c>
      <c r="V157" s="88"/>
      <c r="W157" s="66">
        <f>SUM(V157*$E157*$F157*$H157*$J157*$W$9)</f>
        <v>0</v>
      </c>
      <c r="X157" s="88"/>
      <c r="Y157" s="66"/>
      <c r="Z157" s="88"/>
      <c r="AA157" s="66">
        <f>SUM(Z157*$E157*$F157*$H157*$J157*$AA$9)</f>
        <v>0</v>
      </c>
      <c r="AB157" s="66">
        <v>0</v>
      </c>
      <c r="AC157" s="66">
        <f>SUM(AB157*$E157*$F157*$H157*$J157*$AC$9)</f>
        <v>0</v>
      </c>
      <c r="AD157" s="66">
        <v>0</v>
      </c>
      <c r="AE157" s="66">
        <f>SUM(AD157*$E157*$F157*$H157*$K157*$AE$9)</f>
        <v>0</v>
      </c>
      <c r="AF157" s="66"/>
      <c r="AG157" s="66">
        <f>SUM(AF157*$E157*$F157*$H157*$K157*$AG$9)</f>
        <v>0</v>
      </c>
      <c r="AH157" s="66"/>
      <c r="AI157" s="66">
        <f>SUM(AH157*$E157*$F157*$H157*$J157*$AI$9)</f>
        <v>0</v>
      </c>
      <c r="AJ157" s="88"/>
      <c r="AK157" s="66">
        <f>SUM(AJ157*$E157*$F157*$H157*$J157*$AK$9)</f>
        <v>0</v>
      </c>
      <c r="AL157" s="88"/>
      <c r="AM157" s="66"/>
      <c r="AN157" s="88"/>
      <c r="AO157" s="66">
        <f>SUM(AN157*$E157*$F157*$H157*$J157*$AO$9)</f>
        <v>0</v>
      </c>
      <c r="AP157" s="88"/>
      <c r="AQ157" s="66">
        <f>SUM(AP157*$E157*$F157*$H157*$J157*$AQ$9)</f>
        <v>0</v>
      </c>
      <c r="AR157" s="66"/>
      <c r="AS157" s="66">
        <f>SUM(AR157*$E157*$F157*$H157*$J157*$AS$9)</f>
        <v>0</v>
      </c>
      <c r="AT157" s="88"/>
      <c r="AU157" s="66">
        <f>SUM(AT157*$E157*$F157*$H157*$J157*$AU$9)</f>
        <v>0</v>
      </c>
      <c r="AV157" s="88"/>
      <c r="AW157" s="66">
        <f>SUM(AV157*$E157*$F157*$H157*$J157*$AW$9)</f>
        <v>0</v>
      </c>
      <c r="AX157" s="88"/>
      <c r="AY157" s="66">
        <f>SUM(AX157*$E157*$F157*$H157*$J157*$AY$9)</f>
        <v>0</v>
      </c>
      <c r="AZ157" s="88"/>
      <c r="BA157" s="66">
        <f>SUM(AZ157*$E157*$F157*$H157*$J157*$BA$9)</f>
        <v>0</v>
      </c>
      <c r="BB157" s="89"/>
      <c r="BC157" s="66">
        <f>SUM(BB157*$E157*$F157*$H157*$K157*$BC$9)</f>
        <v>0</v>
      </c>
      <c r="BD157" s="139"/>
      <c r="BE157" s="66">
        <f>SUM(BD157*$E157*$F157*$H157*$K157*$BE$9)</f>
        <v>0</v>
      </c>
      <c r="BF157" s="66"/>
      <c r="BG157" s="66">
        <f>SUM(BF157*$E157*$F157*$H157*$K157*$BG$9)</f>
        <v>0</v>
      </c>
      <c r="BH157" s="66">
        <v>12</v>
      </c>
      <c r="BI157" s="66">
        <f>SUM(BH157*$E157*$F157*$H157*$K157*$BI$9)</f>
        <v>738584.54208000004</v>
      </c>
      <c r="BJ157" s="88">
        <v>0</v>
      </c>
      <c r="BK157" s="66">
        <f>SUM(BJ157*$E157*$F157*$H157*$K157*$BK$9)</f>
        <v>0</v>
      </c>
      <c r="BL157" s="90"/>
      <c r="BM157" s="66"/>
      <c r="BN157" s="131"/>
      <c r="BO157" s="66">
        <f>SUM(BN157*$E157*$F157*$H157*$K157*$BO$9)</f>
        <v>0</v>
      </c>
      <c r="BP157" s="88"/>
      <c r="BQ157" s="66">
        <f>SUM(BP157*$E157*$F157*$H157*$K157*$BQ$9)</f>
        <v>0</v>
      </c>
      <c r="BR157" s="66"/>
      <c r="BS157" s="66">
        <f>SUM(BR157*$E157*$F157*$H157*$K157*$BS$9)</f>
        <v>0</v>
      </c>
      <c r="BT157" s="88"/>
      <c r="BU157" s="66">
        <f>SUM(BT157*$E157*$F157*$H157*$K157*$BU$9)</f>
        <v>0</v>
      </c>
      <c r="BV157" s="88"/>
      <c r="BW157" s="66">
        <f>SUM(BV157*$E157*$F157*$H157*$K157*$BW$9)</f>
        <v>0</v>
      </c>
      <c r="BX157" s="88"/>
      <c r="BY157" s="66">
        <f>(BX157*$E157*$F157*$H157*$K157*BY$9)</f>
        <v>0</v>
      </c>
      <c r="BZ157" s="66"/>
      <c r="CA157" s="66">
        <f t="shared" ref="CA157:CA158" si="488">(BZ157*$E157*$F157*$H157*$K157*CA$9)</f>
        <v>0</v>
      </c>
      <c r="CB157" s="88"/>
      <c r="CC157" s="66">
        <f t="shared" ref="CC157:CC158" si="489">(CB157*$E157*$F157*$H157*$L157*CC$9)</f>
        <v>0</v>
      </c>
      <c r="CD157" s="88"/>
      <c r="CE157" s="66">
        <f t="shared" ref="CE157:CE158" si="490">(CD157*$E157*$F157*$H157*$M157*CE$9)</f>
        <v>0</v>
      </c>
      <c r="CF157" s="66"/>
      <c r="CG157" s="66">
        <f t="shared" ref="CG157:CG158" si="491">(CF157*$E157*$F157*$H157*$K157*CG$9)</f>
        <v>0</v>
      </c>
      <c r="CH157" s="66"/>
      <c r="CI157" s="66">
        <f t="shared" ref="CI157:CI158" si="492">(CH157*$E157*$F157*$H157*$J157*CI$9)</f>
        <v>0</v>
      </c>
      <c r="CJ157" s="92"/>
      <c r="CK157" s="92"/>
      <c r="CL157" s="93">
        <f>SUM(P157+N157+R157+T157+Z157+X157+V157+AD157+AB157+AF157+BB157+BF157+AH157+AP157+AR157+BP157+BR157+BN157+BT157+BV157+BJ157+AJ157+AL157+AN157+BD157+BH157+AT157+AV157+AX157+AZ157+BL157+BX157+BZ157+CB157+CD157+CF157+CH157)</f>
        <v>12</v>
      </c>
      <c r="CM157" s="93">
        <f>SUM(Q157+O157+S157+U157+AA157+Y157+W157+AE157+AC157+AG157+BC157+BG157+AI157+AQ157+AS157+BQ157+BS157+BO157+BU157+BW157+BK157+AK157+AM157+AO157+BE157+BI157+AU157+AW157+AY157+BA157+BM157+BY157+CA157+CC157+CE157+CG157+CI157)</f>
        <v>738584.54208000004</v>
      </c>
      <c r="CN157" s="66">
        <f>[3]ДС!EP158</f>
        <v>0</v>
      </c>
      <c r="CO157" s="67">
        <f>[3]ДС!EQ158</f>
        <v>0</v>
      </c>
      <c r="CP157" s="94">
        <f>CL157+CN157</f>
        <v>12</v>
      </c>
      <c r="CQ157" s="94">
        <f>CM157+CO157</f>
        <v>738584.54208000004</v>
      </c>
    </row>
    <row r="158" spans="1:96" s="4" customFormat="1" ht="18.75" customHeight="1" x14ac:dyDescent="0.25">
      <c r="A158" s="40"/>
      <c r="B158" s="122">
        <v>127</v>
      </c>
      <c r="C158" s="123" t="s">
        <v>359</v>
      </c>
      <c r="D158" s="164" t="s">
        <v>360</v>
      </c>
      <c r="E158" s="80">
        <v>17622</v>
      </c>
      <c r="F158" s="124">
        <v>0.89</v>
      </c>
      <c r="G158" s="82"/>
      <c r="H158" s="101">
        <v>0.9</v>
      </c>
      <c r="I158" s="101"/>
      <c r="J158" s="85">
        <v>1.4</v>
      </c>
      <c r="K158" s="85">
        <v>1.68</v>
      </c>
      <c r="L158" s="85">
        <v>2.23</v>
      </c>
      <c r="M158" s="86">
        <v>2.57</v>
      </c>
      <c r="N158" s="95"/>
      <c r="O158" s="66">
        <f t="shared" si="487"/>
        <v>0</v>
      </c>
      <c r="P158" s="88"/>
      <c r="Q158" s="66">
        <f>SUM(P158*$E158*$F158*$H158*$J158*$Q$9)</f>
        <v>0</v>
      </c>
      <c r="R158" s="66">
        <v>4</v>
      </c>
      <c r="S158" s="66">
        <f>SUM(R158*$E158*$F158*$H158*$J158*$S$9)</f>
        <v>79045.243199999997</v>
      </c>
      <c r="T158" s="88"/>
      <c r="U158" s="66">
        <f>SUM(T158*$E158*$F158*$H158*$J158*$U$9)</f>
        <v>0</v>
      </c>
      <c r="V158" s="88"/>
      <c r="W158" s="66">
        <f>SUM(V158*$E158*$F158*$H158*$J158*$W$9)</f>
        <v>0</v>
      </c>
      <c r="X158" s="88"/>
      <c r="Y158" s="66"/>
      <c r="Z158" s="88">
        <v>0</v>
      </c>
      <c r="AA158" s="66">
        <f>SUM(Z158*$E158*$F158*$H158*$J158*$AA$9)</f>
        <v>0</v>
      </c>
      <c r="AB158" s="66">
        <v>0</v>
      </c>
      <c r="AC158" s="66">
        <f>SUM(AB158*$E158*$F158*$H158*$J158*$AC$9)</f>
        <v>0</v>
      </c>
      <c r="AD158" s="66">
        <v>0</v>
      </c>
      <c r="AE158" s="66">
        <f>SUM(AD158*$E158*$F158*$H158*$K158*$AE$9)</f>
        <v>0</v>
      </c>
      <c r="AF158" s="66"/>
      <c r="AG158" s="66">
        <f>SUM(AF158*$E158*$F158*$H158*$K158*$AG$9)</f>
        <v>0</v>
      </c>
      <c r="AH158" s="66"/>
      <c r="AI158" s="66">
        <f>SUM(AH158*$E158*$F158*$H158*$J158*$AI$9)</f>
        <v>0</v>
      </c>
      <c r="AJ158" s="66"/>
      <c r="AK158" s="66">
        <f>SUM(AJ158*$E158*$F158*$H158*$J158*$AK$9)</f>
        <v>0</v>
      </c>
      <c r="AL158" s="88"/>
      <c r="AM158" s="66"/>
      <c r="AN158" s="88"/>
      <c r="AO158" s="66">
        <f>SUM(AN158*$E158*$F158*$H158*$J158*$AO$9)</f>
        <v>0</v>
      </c>
      <c r="AP158" s="88"/>
      <c r="AQ158" s="66">
        <f>SUM(AP158*$E158*$F158*$H158*$J158*$AQ$9)</f>
        <v>0</v>
      </c>
      <c r="AR158" s="66">
        <v>10</v>
      </c>
      <c r="AS158" s="66">
        <f>SUM(AR158*$E158*$F158*$H158*$J158*$AS$9)</f>
        <v>197613.10799999998</v>
      </c>
      <c r="AT158" s="88"/>
      <c r="AU158" s="66">
        <f>SUM(AT158*$E158*$F158*$H158*$J158*$AU$9)</f>
        <v>0</v>
      </c>
      <c r="AV158" s="88"/>
      <c r="AW158" s="66">
        <f>SUM(AV158*$E158*$F158*$H158*$J158*$AW$9)</f>
        <v>0</v>
      </c>
      <c r="AX158" s="88"/>
      <c r="AY158" s="66">
        <f>SUM(AX158*$E158*$F158*$H158*$J158*$AY$9)</f>
        <v>0</v>
      </c>
      <c r="AZ158" s="66">
        <v>31</v>
      </c>
      <c r="BA158" s="66">
        <f>SUM(AZ158*$E158*$F158*$H158*$J158*$BA$9)</f>
        <v>612600.63479999988</v>
      </c>
      <c r="BB158" s="89">
        <v>35</v>
      </c>
      <c r="BC158" s="66">
        <f>SUM(BB158*$E158*$F158*$H158*$K158*$BC$9)</f>
        <v>829975.0536000001</v>
      </c>
      <c r="BD158" s="139"/>
      <c r="BE158" s="66">
        <f>SUM(BD158*$E158*$F158*$H158*$K158*$BE$9)</f>
        <v>0</v>
      </c>
      <c r="BF158" s="131"/>
      <c r="BG158" s="66">
        <f>SUM(BF158*$E158*$F158*$H158*$K158*$BG$9)</f>
        <v>0</v>
      </c>
      <c r="BH158" s="66">
        <v>10</v>
      </c>
      <c r="BI158" s="66">
        <f>SUM(BH158*$E158*$F158*$H158*$K158*$BI$9)</f>
        <v>237135.72959999999</v>
      </c>
      <c r="BJ158" s="66">
        <v>7</v>
      </c>
      <c r="BK158" s="66">
        <f>SUM(BJ158*$E158*$F158*$H158*$K158*$BK$9)</f>
        <v>165995.01071999999</v>
      </c>
      <c r="BL158" s="90"/>
      <c r="BM158" s="66"/>
      <c r="BN158" s="131"/>
      <c r="BO158" s="66">
        <f>SUM(BN158*$E158*$F158*$H158*$K158*$BO$9)</f>
        <v>0</v>
      </c>
      <c r="BP158" s="88"/>
      <c r="BQ158" s="66">
        <f>SUM(BP158*$E158*$F158*$H158*$K158*$BQ$9)</f>
        <v>0</v>
      </c>
      <c r="BR158" s="66">
        <v>8</v>
      </c>
      <c r="BS158" s="66">
        <f>SUM(BR158*$E158*$F158*$H158*$K158*$BS$9)</f>
        <v>189708.58367999998</v>
      </c>
      <c r="BT158" s="66">
        <v>4</v>
      </c>
      <c r="BU158" s="66">
        <f>SUM(BT158*$E158*$F158*$H158*$K158*$BU$9)</f>
        <v>94854.291839999991</v>
      </c>
      <c r="BV158" s="88"/>
      <c r="BW158" s="66">
        <f>SUM(BV158*$E158*$F158*$H158*$K158*$BW$9)</f>
        <v>0</v>
      </c>
      <c r="BX158" s="66">
        <v>7</v>
      </c>
      <c r="BY158" s="66">
        <f>(BX158*$E158*$F158*$H158*$K158*BY$9)</f>
        <v>165995.01071999999</v>
      </c>
      <c r="BZ158" s="66"/>
      <c r="CA158" s="66">
        <f t="shared" si="488"/>
        <v>0</v>
      </c>
      <c r="CB158" s="91"/>
      <c r="CC158" s="66">
        <f t="shared" si="489"/>
        <v>0</v>
      </c>
      <c r="CD158" s="91"/>
      <c r="CE158" s="66">
        <f t="shared" si="490"/>
        <v>0</v>
      </c>
      <c r="CF158" s="66"/>
      <c r="CG158" s="66">
        <f t="shared" si="491"/>
        <v>0</v>
      </c>
      <c r="CH158" s="66"/>
      <c r="CI158" s="66">
        <f t="shared" si="492"/>
        <v>0</v>
      </c>
      <c r="CJ158" s="92"/>
      <c r="CK158" s="92"/>
      <c r="CL158" s="93">
        <f>SUM(P158+N158+R158+T158+Z158+X158+V158+AD158+AB158+AF158+BB158+BF158+AH158+AP158+AR158+BP158+BR158+BN158+BT158+BV158+BJ158+AJ158+AL158+AN158+BD158+BH158+AT158+AV158+AX158+AZ158+BL158+BX158+BZ158+CB158+CD158+CF158+CH158)</f>
        <v>116</v>
      </c>
      <c r="CM158" s="93">
        <f>SUM(Q158+O158+S158+U158+AA158+Y158+W158+AE158+AC158+AG158+BC158+BG158+AI158+AQ158+AS158+BQ158+BS158+BO158+BU158+BW158+BK158+AK158+AM158+AO158+BE158+BI158+AU158+AW158+AY158+BA158+BM158+BY158+CA158+CC158+CE158+CG158+CI158)</f>
        <v>2572922.66616</v>
      </c>
      <c r="CN158" s="66">
        <f>[3]ДС!EP159</f>
        <v>606</v>
      </c>
      <c r="CO158" s="67">
        <f>[3]ДС!EQ159</f>
        <v>12030686.015039999</v>
      </c>
      <c r="CP158" s="94">
        <f>CL158+CN158</f>
        <v>722</v>
      </c>
      <c r="CQ158" s="94">
        <f>CM158+CO158</f>
        <v>14603608.6812</v>
      </c>
    </row>
    <row r="159" spans="1:96" s="1" customFormat="1" ht="18.75" customHeight="1" x14ac:dyDescent="0.25">
      <c r="A159" s="54">
        <v>23</v>
      </c>
      <c r="B159" s="54"/>
      <c r="C159" s="192" t="s">
        <v>361</v>
      </c>
      <c r="D159" s="163" t="s">
        <v>362</v>
      </c>
      <c r="E159" s="80">
        <v>17622</v>
      </c>
      <c r="F159" s="133">
        <v>0.9</v>
      </c>
      <c r="G159" s="115"/>
      <c r="H159" s="58"/>
      <c r="I159" s="58"/>
      <c r="J159" s="70">
        <v>1.4</v>
      </c>
      <c r="K159" s="71">
        <v>1.68</v>
      </c>
      <c r="L159" s="71">
        <v>2.23</v>
      </c>
      <c r="M159" s="72">
        <v>2.57</v>
      </c>
      <c r="N159" s="134">
        <f>N160</f>
        <v>0</v>
      </c>
      <c r="O159" s="134">
        <f t="shared" ref="O159:BZ159" si="493">O160</f>
        <v>0</v>
      </c>
      <c r="P159" s="134">
        <f t="shared" si="493"/>
        <v>0</v>
      </c>
      <c r="Q159" s="134">
        <f t="shared" si="493"/>
        <v>0</v>
      </c>
      <c r="R159" s="134">
        <f t="shared" si="493"/>
        <v>0</v>
      </c>
      <c r="S159" s="134">
        <f t="shared" si="493"/>
        <v>0</v>
      </c>
      <c r="T159" s="134">
        <f t="shared" si="493"/>
        <v>0</v>
      </c>
      <c r="U159" s="134">
        <f t="shared" si="493"/>
        <v>0</v>
      </c>
      <c r="V159" s="134">
        <f t="shared" si="493"/>
        <v>0</v>
      </c>
      <c r="W159" s="134">
        <f t="shared" si="493"/>
        <v>0</v>
      </c>
      <c r="X159" s="134">
        <f t="shared" si="493"/>
        <v>0</v>
      </c>
      <c r="Y159" s="134">
        <f t="shared" si="493"/>
        <v>0</v>
      </c>
      <c r="Z159" s="134">
        <f t="shared" si="493"/>
        <v>0</v>
      </c>
      <c r="AA159" s="134">
        <f t="shared" si="493"/>
        <v>0</v>
      </c>
      <c r="AB159" s="134">
        <f t="shared" si="493"/>
        <v>21</v>
      </c>
      <c r="AC159" s="134">
        <f t="shared" si="493"/>
        <v>442964.21399999992</v>
      </c>
      <c r="AD159" s="134">
        <f t="shared" si="493"/>
        <v>0</v>
      </c>
      <c r="AE159" s="134">
        <f t="shared" si="493"/>
        <v>0</v>
      </c>
      <c r="AF159" s="134">
        <f t="shared" si="493"/>
        <v>6</v>
      </c>
      <c r="AG159" s="134">
        <f t="shared" si="493"/>
        <v>151873.4448</v>
      </c>
      <c r="AH159" s="134">
        <f t="shared" si="493"/>
        <v>0</v>
      </c>
      <c r="AI159" s="134">
        <f t="shared" si="493"/>
        <v>0</v>
      </c>
      <c r="AJ159" s="134">
        <f t="shared" si="493"/>
        <v>110</v>
      </c>
      <c r="AK159" s="134">
        <f t="shared" si="493"/>
        <v>2320288.7399999998</v>
      </c>
      <c r="AL159" s="134">
        <f t="shared" si="493"/>
        <v>0</v>
      </c>
      <c r="AM159" s="134">
        <f t="shared" si="493"/>
        <v>0</v>
      </c>
      <c r="AN159" s="134">
        <f t="shared" si="493"/>
        <v>0</v>
      </c>
      <c r="AO159" s="134">
        <f t="shared" si="493"/>
        <v>0</v>
      </c>
      <c r="AP159" s="134">
        <f t="shared" si="493"/>
        <v>0</v>
      </c>
      <c r="AQ159" s="134">
        <f t="shared" si="493"/>
        <v>0</v>
      </c>
      <c r="AR159" s="134">
        <f t="shared" si="493"/>
        <v>15</v>
      </c>
      <c r="AS159" s="134">
        <f t="shared" si="493"/>
        <v>316403.00999999995</v>
      </c>
      <c r="AT159" s="134">
        <f t="shared" si="493"/>
        <v>0</v>
      </c>
      <c r="AU159" s="134">
        <f t="shared" si="493"/>
        <v>0</v>
      </c>
      <c r="AV159" s="134">
        <f t="shared" si="493"/>
        <v>0</v>
      </c>
      <c r="AW159" s="134">
        <f t="shared" si="493"/>
        <v>0</v>
      </c>
      <c r="AX159" s="134">
        <f t="shared" si="493"/>
        <v>0</v>
      </c>
      <c r="AY159" s="134">
        <f t="shared" si="493"/>
        <v>0</v>
      </c>
      <c r="AZ159" s="134">
        <f t="shared" si="493"/>
        <v>301</v>
      </c>
      <c r="BA159" s="134">
        <f t="shared" si="493"/>
        <v>6349153.7339999992</v>
      </c>
      <c r="BB159" s="134">
        <f t="shared" si="493"/>
        <v>40</v>
      </c>
      <c r="BC159" s="134">
        <f t="shared" si="493"/>
        <v>1012489.632</v>
      </c>
      <c r="BD159" s="134">
        <f t="shared" si="493"/>
        <v>0</v>
      </c>
      <c r="BE159" s="134">
        <f t="shared" si="493"/>
        <v>0</v>
      </c>
      <c r="BF159" s="134">
        <f t="shared" si="493"/>
        <v>0</v>
      </c>
      <c r="BG159" s="134">
        <f t="shared" si="493"/>
        <v>0</v>
      </c>
      <c r="BH159" s="134">
        <f t="shared" si="493"/>
        <v>0</v>
      </c>
      <c r="BI159" s="134">
        <f t="shared" si="493"/>
        <v>0</v>
      </c>
      <c r="BJ159" s="134">
        <f t="shared" si="493"/>
        <v>140</v>
      </c>
      <c r="BK159" s="134">
        <f t="shared" si="493"/>
        <v>3543713.7119999998</v>
      </c>
      <c r="BL159" s="134">
        <f t="shared" si="493"/>
        <v>0</v>
      </c>
      <c r="BM159" s="134">
        <f t="shared" si="493"/>
        <v>0</v>
      </c>
      <c r="BN159" s="134">
        <f t="shared" si="493"/>
        <v>40</v>
      </c>
      <c r="BO159" s="134">
        <f t="shared" si="493"/>
        <v>1012489.632</v>
      </c>
      <c r="BP159" s="134">
        <f t="shared" si="493"/>
        <v>0</v>
      </c>
      <c r="BQ159" s="134">
        <f t="shared" si="493"/>
        <v>0</v>
      </c>
      <c r="BR159" s="134">
        <f t="shared" si="493"/>
        <v>15</v>
      </c>
      <c r="BS159" s="134">
        <f t="shared" si="493"/>
        <v>379683.61199999996</v>
      </c>
      <c r="BT159" s="134">
        <f t="shared" si="493"/>
        <v>70</v>
      </c>
      <c r="BU159" s="134">
        <f t="shared" si="493"/>
        <v>1771856.8559999999</v>
      </c>
      <c r="BV159" s="134">
        <f t="shared" si="493"/>
        <v>0</v>
      </c>
      <c r="BW159" s="134">
        <f t="shared" si="493"/>
        <v>0</v>
      </c>
      <c r="BX159" s="134">
        <f t="shared" si="493"/>
        <v>27</v>
      </c>
      <c r="BY159" s="134">
        <f t="shared" si="493"/>
        <v>683430.50159999996</v>
      </c>
      <c r="BZ159" s="118">
        <f t="shared" si="493"/>
        <v>10</v>
      </c>
      <c r="CA159" s="134">
        <f t="shared" ref="CA159:CQ159" si="494">CA160</f>
        <v>253122.408</v>
      </c>
      <c r="CB159" s="134">
        <f t="shared" si="494"/>
        <v>60</v>
      </c>
      <c r="CC159" s="134">
        <f t="shared" si="494"/>
        <v>2015939.1779999998</v>
      </c>
      <c r="CD159" s="134">
        <f t="shared" si="494"/>
        <v>20</v>
      </c>
      <c r="CE159" s="134">
        <f t="shared" si="494"/>
        <v>774434.03399999999</v>
      </c>
      <c r="CF159" s="134">
        <f t="shared" si="494"/>
        <v>0</v>
      </c>
      <c r="CG159" s="134">
        <f t="shared" si="494"/>
        <v>0</v>
      </c>
      <c r="CH159" s="134">
        <f t="shared" si="494"/>
        <v>0</v>
      </c>
      <c r="CI159" s="134">
        <f t="shared" si="494"/>
        <v>0</v>
      </c>
      <c r="CJ159" s="134">
        <f t="shared" si="494"/>
        <v>0</v>
      </c>
      <c r="CK159" s="134">
        <f t="shared" si="494"/>
        <v>0</v>
      </c>
      <c r="CL159" s="134">
        <f t="shared" si="494"/>
        <v>875</v>
      </c>
      <c r="CM159" s="134">
        <f t="shared" si="494"/>
        <v>21027842.708400004</v>
      </c>
      <c r="CN159" s="134">
        <f t="shared" si="494"/>
        <v>2675</v>
      </c>
      <c r="CO159" s="135">
        <f t="shared" si="494"/>
        <v>58558814.414100006</v>
      </c>
      <c r="CP159" s="118">
        <f t="shared" si="494"/>
        <v>3550</v>
      </c>
      <c r="CQ159" s="118">
        <f t="shared" si="494"/>
        <v>79586657.122500002</v>
      </c>
      <c r="CR159" s="3"/>
    </row>
    <row r="160" spans="1:96" s="3" customFormat="1" ht="18.75" customHeight="1" x14ac:dyDescent="0.25">
      <c r="A160" s="122"/>
      <c r="B160" s="122">
        <v>128</v>
      </c>
      <c r="C160" s="123" t="s">
        <v>363</v>
      </c>
      <c r="D160" s="162" t="s">
        <v>364</v>
      </c>
      <c r="E160" s="80">
        <v>17622</v>
      </c>
      <c r="F160" s="81">
        <v>0.9</v>
      </c>
      <c r="G160" s="82"/>
      <c r="H160" s="101">
        <v>0.95</v>
      </c>
      <c r="I160" s="101"/>
      <c r="J160" s="85">
        <v>1.4</v>
      </c>
      <c r="K160" s="85">
        <v>1.68</v>
      </c>
      <c r="L160" s="85">
        <v>2.23</v>
      </c>
      <c r="M160" s="86">
        <v>2.57</v>
      </c>
      <c r="N160" s="95"/>
      <c r="O160" s="66">
        <f>SUM(N160*$E160*$F160*$H160*$J160*$O$9)</f>
        <v>0</v>
      </c>
      <c r="P160" s="88"/>
      <c r="Q160" s="66">
        <f>SUM(P160*$E160*$F160*$H160*$J160*$Q$9)</f>
        <v>0</v>
      </c>
      <c r="R160" s="66">
        <v>0</v>
      </c>
      <c r="S160" s="66">
        <f>SUM(R160*$E160*$F160*$H160*$J160*$S$9)</f>
        <v>0</v>
      </c>
      <c r="T160" s="88"/>
      <c r="U160" s="66">
        <f>SUM(T160*$E160*$F160*$H160*$J160*$U$9)</f>
        <v>0</v>
      </c>
      <c r="V160" s="88"/>
      <c r="W160" s="66">
        <f>SUM(V160*$E160*$F160*$H160*$J160*$W$9)</f>
        <v>0</v>
      </c>
      <c r="X160" s="88"/>
      <c r="Y160" s="66"/>
      <c r="Z160" s="66">
        <v>0</v>
      </c>
      <c r="AA160" s="66">
        <f>SUM(Z160*$E160*$F160*$H160*$J160*$AA$9)</f>
        <v>0</v>
      </c>
      <c r="AB160" s="66">
        <v>21</v>
      </c>
      <c r="AC160" s="66">
        <f>SUM(AB160*$E160*$F160*$H160*$J160*$AC$9)</f>
        <v>442964.21399999992</v>
      </c>
      <c r="AD160" s="66">
        <v>0</v>
      </c>
      <c r="AE160" s="66">
        <f>SUM(AD160*$E160*$F160*$H160*$K160*$AE$9)</f>
        <v>0</v>
      </c>
      <c r="AF160" s="131">
        <v>6</v>
      </c>
      <c r="AG160" s="66">
        <f>SUM(AF160*$E160*$F160*$H160*$K160*$AG$9)</f>
        <v>151873.4448</v>
      </c>
      <c r="AH160" s="66"/>
      <c r="AI160" s="66">
        <f>SUM(AH160*$E160*$F160*$H160*$J160*$AI$9)</f>
        <v>0</v>
      </c>
      <c r="AJ160" s="66">
        <v>110</v>
      </c>
      <c r="AK160" s="66">
        <f>SUM(AJ160*$E160*$F160*$H160*$J160*$AK$9)</f>
        <v>2320288.7399999998</v>
      </c>
      <c r="AL160" s="88"/>
      <c r="AM160" s="66"/>
      <c r="AN160" s="88"/>
      <c r="AO160" s="66">
        <f>SUM(AN160*$E160*$F160*$H160*$J160*$AO$9)</f>
        <v>0</v>
      </c>
      <c r="AP160" s="88"/>
      <c r="AQ160" s="66">
        <f>SUM(AP160*$E160*$F160*$H160*$J160*$AQ$9)</f>
        <v>0</v>
      </c>
      <c r="AR160" s="66">
        <v>15</v>
      </c>
      <c r="AS160" s="66">
        <f>SUM(AR160*$E160*$F160*$H160*$J160*$AS$9)</f>
        <v>316403.00999999995</v>
      </c>
      <c r="AT160" s="66"/>
      <c r="AU160" s="66">
        <f>SUM(AT160*$E160*$F160*$H160*$J160*$AU$9)</f>
        <v>0</v>
      </c>
      <c r="AV160" s="88"/>
      <c r="AW160" s="66">
        <f>SUM(AV160*$E160*$F160*$H160*$J160*$AW$9)</f>
        <v>0</v>
      </c>
      <c r="AX160" s="66"/>
      <c r="AY160" s="66">
        <f>SUM(AX160*$E160*$F160*$H160*$J160*$AY$9)</f>
        <v>0</v>
      </c>
      <c r="AZ160" s="66">
        <v>301</v>
      </c>
      <c r="BA160" s="66">
        <f>SUM(AZ160*$E160*$F160*$H160*$J160*$BA$9)</f>
        <v>6349153.7339999992</v>
      </c>
      <c r="BB160" s="89">
        <v>40</v>
      </c>
      <c r="BC160" s="66">
        <f>SUM(BB160*$E160*$F160*$H160*$K160*$BC$9)</f>
        <v>1012489.632</v>
      </c>
      <c r="BD160" s="139"/>
      <c r="BE160" s="66">
        <f>SUM(BD160*$E160*$F160*$H160*$K160*$BE$9)</f>
        <v>0</v>
      </c>
      <c r="BF160" s="131"/>
      <c r="BG160" s="66">
        <f>SUM(BF160*$E160*$F160*$H160*$K160*$BG$9)</f>
        <v>0</v>
      </c>
      <c r="BH160" s="91"/>
      <c r="BI160" s="66">
        <f>SUM(BH160*$E160*$F160*$H160*$K160*$BI$9)</f>
        <v>0</v>
      </c>
      <c r="BJ160" s="66">
        <v>140</v>
      </c>
      <c r="BK160" s="66">
        <f>SUM(BJ160*$E160*$F160*$H160*$K160*$BK$9)</f>
        <v>3543713.7119999998</v>
      </c>
      <c r="BL160" s="132"/>
      <c r="BM160" s="66"/>
      <c r="BN160" s="131">
        <v>40</v>
      </c>
      <c r="BO160" s="66">
        <f>SUM(BN160*$E160*$F160*$H160*$K160*$BO$9)</f>
        <v>1012489.632</v>
      </c>
      <c r="BP160" s="88"/>
      <c r="BQ160" s="66">
        <f>SUM(BP160*$E160*$F160*$H160*$K160*$BQ$9)</f>
        <v>0</v>
      </c>
      <c r="BR160" s="66">
        <v>15</v>
      </c>
      <c r="BS160" s="66">
        <f>SUM(BR160*$E160*$F160*$H160*$K160*$BS$9)</f>
        <v>379683.61199999996</v>
      </c>
      <c r="BT160" s="131">
        <v>70</v>
      </c>
      <c r="BU160" s="66">
        <f>SUM(BT160*$E160*$F160*$H160*$K160*$BU$9)</f>
        <v>1771856.8559999999</v>
      </c>
      <c r="BV160" s="91"/>
      <c r="BW160" s="66">
        <f>SUM(BV160*$E160*$F160*$H160*$K160*$BW$9)</f>
        <v>0</v>
      </c>
      <c r="BX160" s="66">
        <v>27</v>
      </c>
      <c r="BY160" s="66">
        <f>(BX160*$E160*$F160*$H160*$K160*BY$9)</f>
        <v>683430.50159999996</v>
      </c>
      <c r="BZ160" s="66">
        <v>10</v>
      </c>
      <c r="CA160" s="66">
        <f>(BZ160*$E160*$F160*$H160*$K160*CA$9)</f>
        <v>253122.408</v>
      </c>
      <c r="CB160" s="131">
        <v>60</v>
      </c>
      <c r="CC160" s="66">
        <f>(CB160*$E160*$F160*$H160*$L160*CC$9)</f>
        <v>2015939.1779999998</v>
      </c>
      <c r="CD160" s="131">
        <v>20</v>
      </c>
      <c r="CE160" s="66">
        <f>(CD160*$E160*$F160*$H160*$M160*CE$9)</f>
        <v>774434.03399999999</v>
      </c>
      <c r="CF160" s="66"/>
      <c r="CG160" s="66">
        <f>(CF160*$E160*$F160*$H160*$K160*CG$9)</f>
        <v>0</v>
      </c>
      <c r="CH160" s="66"/>
      <c r="CI160" s="66">
        <f>(CH160*$E160*$F160*$H160*$J160*CI$9)</f>
        <v>0</v>
      </c>
      <c r="CJ160" s="92"/>
      <c r="CK160" s="92"/>
      <c r="CL160" s="93">
        <f>SUM(P160+N160+R160+T160+Z160+X160+V160+AD160+AB160+AF160+BB160+BF160+AH160+AP160+AR160+BP160+BR160+BN160+BT160+BV160+BJ160+AJ160+AL160+AN160+BD160+BH160+AT160+AV160+AX160+AZ160+BL160+BX160+BZ160+CB160+CD160+CF160+CH160)</f>
        <v>875</v>
      </c>
      <c r="CM160" s="93">
        <f>SUM(Q160+O160+S160+U160+AA160+Y160+W160+AE160+AC160+AG160+BC160+BG160+AI160+AQ160+AS160+BQ160+BS160+BO160+BU160+BW160+BK160+AK160+AM160+AO160+BE160+BI160+AU160+AW160+AY160+BA160+BM160+BY160+CA160+CC160+CE160+CG160+CI160)</f>
        <v>21027842.708400004</v>
      </c>
      <c r="CN160" s="66">
        <f>[3]ДС!EP161</f>
        <v>2675</v>
      </c>
      <c r="CO160" s="67">
        <f>[3]ДС!EQ161</f>
        <v>58558814.414100006</v>
      </c>
      <c r="CP160" s="94">
        <f>CL160+CN160</f>
        <v>3550</v>
      </c>
      <c r="CQ160" s="94">
        <f>CM160+CO160</f>
        <v>79586657.122500002</v>
      </c>
    </row>
    <row r="161" spans="1:96" s="1" customFormat="1" ht="18.75" customHeight="1" x14ac:dyDescent="0.25">
      <c r="A161" s="54">
        <v>24</v>
      </c>
      <c r="B161" s="54"/>
      <c r="C161" s="192" t="s">
        <v>365</v>
      </c>
      <c r="D161" s="163" t="s">
        <v>366</v>
      </c>
      <c r="E161" s="80">
        <v>17622</v>
      </c>
      <c r="F161" s="133">
        <v>1.46</v>
      </c>
      <c r="G161" s="115"/>
      <c r="H161" s="58"/>
      <c r="I161" s="58"/>
      <c r="J161" s="70">
        <v>1.4</v>
      </c>
      <c r="K161" s="71">
        <v>1.68</v>
      </c>
      <c r="L161" s="71">
        <v>2.23</v>
      </c>
      <c r="M161" s="72">
        <v>2.57</v>
      </c>
      <c r="N161" s="134">
        <f>N162</f>
        <v>77</v>
      </c>
      <c r="O161" s="134">
        <f t="shared" ref="O161:BZ161" si="495">O162</f>
        <v>2634816.7691999995</v>
      </c>
      <c r="P161" s="134">
        <f t="shared" si="495"/>
        <v>0</v>
      </c>
      <c r="Q161" s="134">
        <f t="shared" si="495"/>
        <v>0</v>
      </c>
      <c r="R161" s="134">
        <f t="shared" si="495"/>
        <v>0</v>
      </c>
      <c r="S161" s="134">
        <f t="shared" si="495"/>
        <v>0</v>
      </c>
      <c r="T161" s="134">
        <f t="shared" si="495"/>
        <v>0</v>
      </c>
      <c r="U161" s="134">
        <f t="shared" si="495"/>
        <v>0</v>
      </c>
      <c r="V161" s="134">
        <f t="shared" si="495"/>
        <v>0</v>
      </c>
      <c r="W161" s="134">
        <f t="shared" si="495"/>
        <v>0</v>
      </c>
      <c r="X161" s="134">
        <f t="shared" si="495"/>
        <v>0</v>
      </c>
      <c r="Y161" s="134">
        <f t="shared" si="495"/>
        <v>0</v>
      </c>
      <c r="Z161" s="134">
        <f t="shared" si="495"/>
        <v>0</v>
      </c>
      <c r="AA161" s="134">
        <f t="shared" si="495"/>
        <v>0</v>
      </c>
      <c r="AB161" s="134">
        <f t="shared" si="495"/>
        <v>0</v>
      </c>
      <c r="AC161" s="134">
        <f t="shared" si="495"/>
        <v>0</v>
      </c>
      <c r="AD161" s="134">
        <f t="shared" si="495"/>
        <v>0</v>
      </c>
      <c r="AE161" s="134">
        <f t="shared" si="495"/>
        <v>0</v>
      </c>
      <c r="AF161" s="134">
        <f t="shared" si="495"/>
        <v>13</v>
      </c>
      <c r="AG161" s="134">
        <f t="shared" si="495"/>
        <v>533807.03376000002</v>
      </c>
      <c r="AH161" s="134">
        <f t="shared" si="495"/>
        <v>0</v>
      </c>
      <c r="AI161" s="134">
        <f t="shared" si="495"/>
        <v>0</v>
      </c>
      <c r="AJ161" s="134">
        <f t="shared" si="495"/>
        <v>0</v>
      </c>
      <c r="AK161" s="134">
        <f t="shared" si="495"/>
        <v>0</v>
      </c>
      <c r="AL161" s="134">
        <f t="shared" si="495"/>
        <v>0</v>
      </c>
      <c r="AM161" s="134">
        <f t="shared" si="495"/>
        <v>0</v>
      </c>
      <c r="AN161" s="134">
        <f t="shared" si="495"/>
        <v>0</v>
      </c>
      <c r="AO161" s="134">
        <f t="shared" si="495"/>
        <v>0</v>
      </c>
      <c r="AP161" s="134">
        <f t="shared" si="495"/>
        <v>0</v>
      </c>
      <c r="AQ161" s="134">
        <f t="shared" si="495"/>
        <v>0</v>
      </c>
      <c r="AR161" s="134">
        <f t="shared" si="495"/>
        <v>39</v>
      </c>
      <c r="AS161" s="134">
        <f t="shared" si="495"/>
        <v>1334517.5843999998</v>
      </c>
      <c r="AT161" s="134">
        <f t="shared" si="495"/>
        <v>0</v>
      </c>
      <c r="AU161" s="134">
        <f t="shared" si="495"/>
        <v>0</v>
      </c>
      <c r="AV161" s="134">
        <f t="shared" si="495"/>
        <v>0</v>
      </c>
      <c r="AW161" s="134">
        <f t="shared" si="495"/>
        <v>0</v>
      </c>
      <c r="AX161" s="134">
        <f t="shared" si="495"/>
        <v>0</v>
      </c>
      <c r="AY161" s="134">
        <f t="shared" si="495"/>
        <v>0</v>
      </c>
      <c r="AZ161" s="134">
        <f t="shared" si="495"/>
        <v>2</v>
      </c>
      <c r="BA161" s="134">
        <f t="shared" si="495"/>
        <v>68436.799199999979</v>
      </c>
      <c r="BB161" s="134">
        <f t="shared" si="495"/>
        <v>1</v>
      </c>
      <c r="BC161" s="134">
        <f t="shared" si="495"/>
        <v>41062.079519999992</v>
      </c>
      <c r="BD161" s="134">
        <f t="shared" si="495"/>
        <v>0</v>
      </c>
      <c r="BE161" s="134">
        <f t="shared" si="495"/>
        <v>0</v>
      </c>
      <c r="BF161" s="134">
        <f t="shared" si="495"/>
        <v>0</v>
      </c>
      <c r="BG161" s="134">
        <f t="shared" si="495"/>
        <v>0</v>
      </c>
      <c r="BH161" s="134">
        <f t="shared" si="495"/>
        <v>0</v>
      </c>
      <c r="BI161" s="134">
        <f t="shared" si="495"/>
        <v>0</v>
      </c>
      <c r="BJ161" s="134">
        <f t="shared" si="495"/>
        <v>8</v>
      </c>
      <c r="BK161" s="134">
        <f t="shared" si="495"/>
        <v>328496.63615999994</v>
      </c>
      <c r="BL161" s="134">
        <f t="shared" si="495"/>
        <v>0</v>
      </c>
      <c r="BM161" s="134">
        <f t="shared" si="495"/>
        <v>0</v>
      </c>
      <c r="BN161" s="134">
        <f t="shared" si="495"/>
        <v>71</v>
      </c>
      <c r="BO161" s="134">
        <f t="shared" si="495"/>
        <v>2915407.6459199996</v>
      </c>
      <c r="BP161" s="134">
        <f t="shared" si="495"/>
        <v>0</v>
      </c>
      <c r="BQ161" s="134">
        <f t="shared" si="495"/>
        <v>0</v>
      </c>
      <c r="BR161" s="134">
        <f t="shared" si="495"/>
        <v>8</v>
      </c>
      <c r="BS161" s="134">
        <f t="shared" si="495"/>
        <v>328496.63615999994</v>
      </c>
      <c r="BT161" s="134">
        <f t="shared" si="495"/>
        <v>3</v>
      </c>
      <c r="BU161" s="134">
        <f t="shared" si="495"/>
        <v>123186.23855999998</v>
      </c>
      <c r="BV161" s="134">
        <f t="shared" si="495"/>
        <v>3</v>
      </c>
      <c r="BW161" s="134">
        <f t="shared" si="495"/>
        <v>123186.23855999998</v>
      </c>
      <c r="BX161" s="134">
        <f t="shared" si="495"/>
        <v>16</v>
      </c>
      <c r="BY161" s="134">
        <f t="shared" si="495"/>
        <v>656993.27231999987</v>
      </c>
      <c r="BZ161" s="118">
        <f t="shared" si="495"/>
        <v>2</v>
      </c>
      <c r="CA161" s="134">
        <f t="shared" ref="CA161:CQ161" si="496">CA162</f>
        <v>82124.159039999984</v>
      </c>
      <c r="CB161" s="134">
        <f t="shared" si="496"/>
        <v>0</v>
      </c>
      <c r="CC161" s="134">
        <f t="shared" si="496"/>
        <v>0</v>
      </c>
      <c r="CD161" s="134">
        <f t="shared" si="496"/>
        <v>6</v>
      </c>
      <c r="CE161" s="134">
        <f t="shared" si="496"/>
        <v>376891.22987999994</v>
      </c>
      <c r="CF161" s="134">
        <f t="shared" si="496"/>
        <v>0</v>
      </c>
      <c r="CG161" s="134">
        <f t="shared" si="496"/>
        <v>0</v>
      </c>
      <c r="CH161" s="134">
        <f t="shared" si="496"/>
        <v>0</v>
      </c>
      <c r="CI161" s="134">
        <f t="shared" si="496"/>
        <v>0</v>
      </c>
      <c r="CJ161" s="134">
        <f t="shared" si="496"/>
        <v>0</v>
      </c>
      <c r="CK161" s="134">
        <f t="shared" si="496"/>
        <v>0</v>
      </c>
      <c r="CL161" s="134">
        <f t="shared" si="496"/>
        <v>249</v>
      </c>
      <c r="CM161" s="134">
        <f t="shared" si="496"/>
        <v>9547422.3226800002</v>
      </c>
      <c r="CN161" s="134">
        <f t="shared" si="496"/>
        <v>688</v>
      </c>
      <c r="CO161" s="135">
        <f t="shared" si="496"/>
        <v>25273709.944559999</v>
      </c>
      <c r="CP161" s="118">
        <f t="shared" si="496"/>
        <v>937</v>
      </c>
      <c r="CQ161" s="118">
        <f t="shared" si="496"/>
        <v>34821132.267240003</v>
      </c>
      <c r="CR161" s="3"/>
    </row>
    <row r="162" spans="1:96" s="3" customFormat="1" ht="30" customHeight="1" x14ac:dyDescent="0.25">
      <c r="A162" s="122"/>
      <c r="B162" s="122">
        <v>129</v>
      </c>
      <c r="C162" s="123" t="s">
        <v>367</v>
      </c>
      <c r="D162" s="162" t="s">
        <v>368</v>
      </c>
      <c r="E162" s="80">
        <v>17622</v>
      </c>
      <c r="F162" s="81">
        <v>1.46</v>
      </c>
      <c r="G162" s="82"/>
      <c r="H162" s="101">
        <v>0.95</v>
      </c>
      <c r="I162" s="101"/>
      <c r="J162" s="85">
        <v>1.4</v>
      </c>
      <c r="K162" s="85">
        <v>1.68</v>
      </c>
      <c r="L162" s="85">
        <v>2.23</v>
      </c>
      <c r="M162" s="86">
        <v>2.57</v>
      </c>
      <c r="N162" s="87">
        <v>77</v>
      </c>
      <c r="O162" s="66">
        <f>SUM(N162*$E162*$F162*$H162*$J162*$O$9)</f>
        <v>2634816.7691999995</v>
      </c>
      <c r="P162" s="88">
        <v>0</v>
      </c>
      <c r="Q162" s="66">
        <f>SUM(P162*$E162*$F162*$H162*$J162*$Q$9)</f>
        <v>0</v>
      </c>
      <c r="R162" s="66">
        <v>0</v>
      </c>
      <c r="S162" s="66">
        <f>SUM(R162*$E162*$F162*$H162*$J162*$S$9)</f>
        <v>0</v>
      </c>
      <c r="T162" s="88">
        <v>0</v>
      </c>
      <c r="U162" s="66">
        <f>SUM(T162*$E162*$F162*$H162*$J162*$U$9)</f>
        <v>0</v>
      </c>
      <c r="V162" s="88">
        <v>0</v>
      </c>
      <c r="W162" s="66">
        <f>SUM(V162*$E162*$F162*$H162*$J162*$W$9)</f>
        <v>0</v>
      </c>
      <c r="X162" s="88"/>
      <c r="Y162" s="66"/>
      <c r="Z162" s="66">
        <v>0</v>
      </c>
      <c r="AA162" s="66">
        <f>SUM(Z162*$E162*$F162*$H162*$J162*$AA$9)</f>
        <v>0</v>
      </c>
      <c r="AB162" s="66">
        <v>0</v>
      </c>
      <c r="AC162" s="66">
        <f>SUM(AB162*$E162*$F162*$H162*$J162*$AC$9)</f>
        <v>0</v>
      </c>
      <c r="AD162" s="66">
        <v>0</v>
      </c>
      <c r="AE162" s="66">
        <f>SUM(AD162*$E162*$F162*$H162*$K162*$AE$9)</f>
        <v>0</v>
      </c>
      <c r="AF162" s="131">
        <v>13</v>
      </c>
      <c r="AG162" s="66">
        <f>SUM(AF162*$E162*$F162*$H162*$K162*$AG$9)</f>
        <v>533807.03376000002</v>
      </c>
      <c r="AH162" s="66"/>
      <c r="AI162" s="66">
        <f>SUM(AH162*$E162*$F162*$H162*$J162*$AI$9)</f>
        <v>0</v>
      </c>
      <c r="AJ162" s="88">
        <v>0</v>
      </c>
      <c r="AK162" s="66">
        <f>SUM(AJ162*$E162*$F162*$H162*$J162*$AK$9)</f>
        <v>0</v>
      </c>
      <c r="AL162" s="88"/>
      <c r="AM162" s="66"/>
      <c r="AN162" s="88"/>
      <c r="AO162" s="66">
        <f>SUM(AN162*$E162*$F162*$H162*$J162*$AO$9)</f>
        <v>0</v>
      </c>
      <c r="AP162" s="88"/>
      <c r="AQ162" s="66">
        <f>SUM(AP162*$E162*$F162*$H162*$J162*$AQ$9)</f>
        <v>0</v>
      </c>
      <c r="AR162" s="66">
        <v>39</v>
      </c>
      <c r="AS162" s="66">
        <f>SUM(AR162*$E162*$F162*$H162*$J162*$AS$9)</f>
        <v>1334517.5843999998</v>
      </c>
      <c r="AT162" s="88"/>
      <c r="AU162" s="66">
        <f>SUM(AT162*$E162*$F162*$H162*$J162*$AU$9)</f>
        <v>0</v>
      </c>
      <c r="AV162" s="88">
        <v>0</v>
      </c>
      <c r="AW162" s="66">
        <f>SUM(AV162*$E162*$F162*$H162*$J162*$AW$9)</f>
        <v>0</v>
      </c>
      <c r="AX162" s="66"/>
      <c r="AY162" s="66">
        <f>SUM(AX162*$E162*$F162*$H162*$J162*$AY$9)</f>
        <v>0</v>
      </c>
      <c r="AZ162" s="66">
        <v>2</v>
      </c>
      <c r="BA162" s="66">
        <f>SUM(AZ162*$E162*$F162*$H162*$J162*$BA$9)</f>
        <v>68436.799199999979</v>
      </c>
      <c r="BB162" s="89">
        <v>1</v>
      </c>
      <c r="BC162" s="66">
        <f>SUM(BB162*$E162*$F162*$H162*$K162*$BC$9)</f>
        <v>41062.079519999992</v>
      </c>
      <c r="BD162" s="139"/>
      <c r="BE162" s="66">
        <f>SUM(BD162*$E162*$F162*$H162*$K162*$BE$9)</f>
        <v>0</v>
      </c>
      <c r="BF162" s="66">
        <v>0</v>
      </c>
      <c r="BG162" s="66">
        <f>SUM(BF162*$E162*$F162*$H162*$K162*$BG$9)</f>
        <v>0</v>
      </c>
      <c r="BH162" s="88"/>
      <c r="BI162" s="66">
        <f>SUM(BH162*$E162*$F162*$H162*$K162*$BI$9)</f>
        <v>0</v>
      </c>
      <c r="BJ162" s="66">
        <v>8</v>
      </c>
      <c r="BK162" s="66">
        <f>SUM(BJ162*$E162*$F162*$H162*$K162*$BK$9)</f>
        <v>328496.63615999994</v>
      </c>
      <c r="BL162" s="132"/>
      <c r="BM162" s="66"/>
      <c r="BN162" s="66">
        <v>71</v>
      </c>
      <c r="BO162" s="66">
        <f>SUM(BN162*$E162*$F162*$H162*$K162*$BO$9)</f>
        <v>2915407.6459199996</v>
      </c>
      <c r="BP162" s="88"/>
      <c r="BQ162" s="66">
        <f>SUM(BP162*$E162*$F162*$H162*$K162*$BQ$9)</f>
        <v>0</v>
      </c>
      <c r="BR162" s="66">
        <v>8</v>
      </c>
      <c r="BS162" s="66">
        <f>SUM(BR162*$E162*$F162*$H162*$K162*$BS$9)</f>
        <v>328496.63615999994</v>
      </c>
      <c r="BT162" s="66">
        <v>3</v>
      </c>
      <c r="BU162" s="66">
        <f>SUM(BT162*$E162*$F162*$H162*$K162*$BU$9)</f>
        <v>123186.23855999998</v>
      </c>
      <c r="BV162" s="66">
        <v>3</v>
      </c>
      <c r="BW162" s="66">
        <f>SUM(BV162*$E162*$F162*$H162*$K162*$BW$9)</f>
        <v>123186.23855999998</v>
      </c>
      <c r="BX162" s="66">
        <v>16</v>
      </c>
      <c r="BY162" s="66">
        <f>(BX162*$E162*$F162*$H162*$K162*BY$9)</f>
        <v>656993.27231999987</v>
      </c>
      <c r="BZ162" s="66">
        <v>2</v>
      </c>
      <c r="CA162" s="66">
        <f>(BZ162*$E162*$F162*$H162*$K162*CA$9)</f>
        <v>82124.159039999984</v>
      </c>
      <c r="CB162" s="131"/>
      <c r="CC162" s="66">
        <f>(CB162*$E162*$F162*$H162*$L162*CC$9)</f>
        <v>0</v>
      </c>
      <c r="CD162" s="131">
        <v>6</v>
      </c>
      <c r="CE162" s="66">
        <f>(CD162*$E162*$F162*$H162*$M162*CE$9)</f>
        <v>376891.22987999994</v>
      </c>
      <c r="CF162" s="66"/>
      <c r="CG162" s="66">
        <f>(CF162*$E162*$F162*$H162*$K162*CG$9)</f>
        <v>0</v>
      </c>
      <c r="CH162" s="66"/>
      <c r="CI162" s="66">
        <f>(CH162*$E162*$F162*$H162*$J162*CI$9)</f>
        <v>0</v>
      </c>
      <c r="CJ162" s="92"/>
      <c r="CK162" s="92"/>
      <c r="CL162" s="93">
        <f>SUM(P162+N162+R162+T162+Z162+X162+V162+AD162+AB162+AF162+BB162+BF162+AH162+AP162+AR162+BP162+BR162+BN162+BT162+BV162+BJ162+AJ162+AL162+AN162+BD162+BH162+AT162+AV162+AX162+AZ162+BL162+BX162+BZ162+CB162+CD162+CF162+CH162)</f>
        <v>249</v>
      </c>
      <c r="CM162" s="93">
        <f>SUM(Q162+O162+S162+U162+AA162+Y162+W162+AE162+AC162+AG162+BC162+BG162+AI162+AQ162+AS162+BQ162+BS162+BO162+BU162+BW162+BK162+AK162+AM162+AO162+BE162+BI162+AU162+AW162+AY162+BA162+BM162+BY162+CA162+CC162+CE162+CG162+CI162)</f>
        <v>9547422.3226800002</v>
      </c>
      <c r="CN162" s="66">
        <f>[3]ДС!EP163</f>
        <v>688</v>
      </c>
      <c r="CO162" s="67">
        <f>[3]ДС!EQ163</f>
        <v>25273709.944559999</v>
      </c>
      <c r="CP162" s="94">
        <f>CL162+CN162</f>
        <v>937</v>
      </c>
      <c r="CQ162" s="94">
        <f>CM162+CO162</f>
        <v>34821132.267240003</v>
      </c>
    </row>
    <row r="163" spans="1:96" s="1" customFormat="1" ht="18.75" customHeight="1" x14ac:dyDescent="0.25">
      <c r="A163" s="54">
        <v>25</v>
      </c>
      <c r="B163" s="54"/>
      <c r="C163" s="192" t="s">
        <v>369</v>
      </c>
      <c r="D163" s="163" t="s">
        <v>370</v>
      </c>
      <c r="E163" s="80">
        <v>17622</v>
      </c>
      <c r="F163" s="133">
        <v>1.88</v>
      </c>
      <c r="G163" s="115"/>
      <c r="H163" s="58"/>
      <c r="I163" s="58"/>
      <c r="J163" s="70">
        <v>1.4</v>
      </c>
      <c r="K163" s="71">
        <v>1.68</v>
      </c>
      <c r="L163" s="71">
        <v>2.23</v>
      </c>
      <c r="M163" s="72">
        <v>2.57</v>
      </c>
      <c r="N163" s="134">
        <f>SUM(N164:N166)</f>
        <v>185</v>
      </c>
      <c r="O163" s="134">
        <f t="shared" ref="O163:BZ163" si="497">SUM(O164:O166)</f>
        <v>8397940.3199999984</v>
      </c>
      <c r="P163" s="134">
        <f t="shared" si="497"/>
        <v>0</v>
      </c>
      <c r="Q163" s="134">
        <f t="shared" si="497"/>
        <v>0</v>
      </c>
      <c r="R163" s="134">
        <f t="shared" si="497"/>
        <v>0</v>
      </c>
      <c r="S163" s="134">
        <f t="shared" si="497"/>
        <v>0</v>
      </c>
      <c r="T163" s="134">
        <f t="shared" si="497"/>
        <v>0</v>
      </c>
      <c r="U163" s="134">
        <f t="shared" si="497"/>
        <v>0</v>
      </c>
      <c r="V163" s="134">
        <f t="shared" si="497"/>
        <v>0</v>
      </c>
      <c r="W163" s="134">
        <f t="shared" si="497"/>
        <v>0</v>
      </c>
      <c r="X163" s="134">
        <f t="shared" si="497"/>
        <v>0</v>
      </c>
      <c r="Y163" s="134">
        <f t="shared" si="497"/>
        <v>0</v>
      </c>
      <c r="Z163" s="134">
        <f t="shared" si="497"/>
        <v>0</v>
      </c>
      <c r="AA163" s="134">
        <f t="shared" si="497"/>
        <v>0</v>
      </c>
      <c r="AB163" s="134">
        <f t="shared" si="497"/>
        <v>0</v>
      </c>
      <c r="AC163" s="134">
        <f t="shared" si="497"/>
        <v>0</v>
      </c>
      <c r="AD163" s="134">
        <f t="shared" si="497"/>
        <v>0</v>
      </c>
      <c r="AE163" s="134">
        <f t="shared" si="497"/>
        <v>0</v>
      </c>
      <c r="AF163" s="134">
        <f t="shared" si="497"/>
        <v>0</v>
      </c>
      <c r="AG163" s="134">
        <f t="shared" si="497"/>
        <v>0</v>
      </c>
      <c r="AH163" s="134">
        <f t="shared" si="497"/>
        <v>0</v>
      </c>
      <c r="AI163" s="134">
        <f t="shared" si="497"/>
        <v>0</v>
      </c>
      <c r="AJ163" s="134">
        <f t="shared" si="497"/>
        <v>0</v>
      </c>
      <c r="AK163" s="134">
        <f t="shared" si="497"/>
        <v>0</v>
      </c>
      <c r="AL163" s="134">
        <f t="shared" si="497"/>
        <v>0</v>
      </c>
      <c r="AM163" s="134">
        <f t="shared" si="497"/>
        <v>0</v>
      </c>
      <c r="AN163" s="134">
        <f t="shared" si="497"/>
        <v>0</v>
      </c>
      <c r="AO163" s="134">
        <f t="shared" si="497"/>
        <v>0</v>
      </c>
      <c r="AP163" s="134">
        <f t="shared" si="497"/>
        <v>0</v>
      </c>
      <c r="AQ163" s="134">
        <f t="shared" si="497"/>
        <v>0</v>
      </c>
      <c r="AR163" s="134">
        <f t="shared" si="497"/>
        <v>0</v>
      </c>
      <c r="AS163" s="134">
        <f t="shared" si="497"/>
        <v>0</v>
      </c>
      <c r="AT163" s="134">
        <f t="shared" si="497"/>
        <v>0</v>
      </c>
      <c r="AU163" s="134">
        <f t="shared" si="497"/>
        <v>0</v>
      </c>
      <c r="AV163" s="134">
        <f t="shared" si="497"/>
        <v>0</v>
      </c>
      <c r="AW163" s="134">
        <f t="shared" si="497"/>
        <v>0</v>
      </c>
      <c r="AX163" s="134">
        <f t="shared" si="497"/>
        <v>0</v>
      </c>
      <c r="AY163" s="134">
        <f t="shared" si="497"/>
        <v>0</v>
      </c>
      <c r="AZ163" s="134">
        <f t="shared" si="497"/>
        <v>0</v>
      </c>
      <c r="BA163" s="134">
        <f t="shared" si="497"/>
        <v>0</v>
      </c>
      <c r="BB163" s="134">
        <f t="shared" si="497"/>
        <v>0</v>
      </c>
      <c r="BC163" s="134">
        <f t="shared" si="497"/>
        <v>0</v>
      </c>
      <c r="BD163" s="134">
        <f t="shared" si="497"/>
        <v>0</v>
      </c>
      <c r="BE163" s="134">
        <f t="shared" si="497"/>
        <v>0</v>
      </c>
      <c r="BF163" s="134">
        <f t="shared" si="497"/>
        <v>0</v>
      </c>
      <c r="BG163" s="134">
        <f t="shared" si="497"/>
        <v>0</v>
      </c>
      <c r="BH163" s="134">
        <f t="shared" si="497"/>
        <v>0</v>
      </c>
      <c r="BI163" s="134">
        <f t="shared" si="497"/>
        <v>0</v>
      </c>
      <c r="BJ163" s="134">
        <f t="shared" si="497"/>
        <v>0</v>
      </c>
      <c r="BK163" s="134">
        <f t="shared" si="497"/>
        <v>0</v>
      </c>
      <c r="BL163" s="134">
        <f t="shared" si="497"/>
        <v>0</v>
      </c>
      <c r="BM163" s="134">
        <f t="shared" si="497"/>
        <v>0</v>
      </c>
      <c r="BN163" s="134">
        <f t="shared" si="497"/>
        <v>0</v>
      </c>
      <c r="BO163" s="134">
        <f t="shared" si="497"/>
        <v>0</v>
      </c>
      <c r="BP163" s="134">
        <f t="shared" si="497"/>
        <v>0</v>
      </c>
      <c r="BQ163" s="134">
        <f t="shared" si="497"/>
        <v>0</v>
      </c>
      <c r="BR163" s="134">
        <f t="shared" si="497"/>
        <v>0</v>
      </c>
      <c r="BS163" s="134">
        <f t="shared" si="497"/>
        <v>0</v>
      </c>
      <c r="BT163" s="134">
        <f t="shared" si="497"/>
        <v>0</v>
      </c>
      <c r="BU163" s="134">
        <f t="shared" si="497"/>
        <v>0</v>
      </c>
      <c r="BV163" s="134">
        <f t="shared" si="497"/>
        <v>0</v>
      </c>
      <c r="BW163" s="134">
        <f t="shared" si="497"/>
        <v>0</v>
      </c>
      <c r="BX163" s="134">
        <f t="shared" si="497"/>
        <v>0</v>
      </c>
      <c r="BY163" s="134">
        <f t="shared" si="497"/>
        <v>0</v>
      </c>
      <c r="BZ163" s="118">
        <f t="shared" si="497"/>
        <v>0</v>
      </c>
      <c r="CA163" s="134">
        <f t="shared" ref="CA163:CQ163" si="498">SUM(CA164:CA166)</f>
        <v>0</v>
      </c>
      <c r="CB163" s="134">
        <f t="shared" si="498"/>
        <v>0</v>
      </c>
      <c r="CC163" s="134">
        <f t="shared" si="498"/>
        <v>0</v>
      </c>
      <c r="CD163" s="134">
        <f t="shared" si="498"/>
        <v>0</v>
      </c>
      <c r="CE163" s="134">
        <f t="shared" si="498"/>
        <v>0</v>
      </c>
      <c r="CF163" s="134">
        <f t="shared" si="498"/>
        <v>0</v>
      </c>
      <c r="CG163" s="134">
        <f t="shared" si="498"/>
        <v>0</v>
      </c>
      <c r="CH163" s="134">
        <f t="shared" si="498"/>
        <v>0</v>
      </c>
      <c r="CI163" s="134">
        <f t="shared" si="498"/>
        <v>0</v>
      </c>
      <c r="CJ163" s="134">
        <f t="shared" si="498"/>
        <v>3</v>
      </c>
      <c r="CK163" s="134">
        <f t="shared" si="498"/>
        <v>318993.44399999996</v>
      </c>
      <c r="CL163" s="134">
        <f>SUM(CL164:CL166)</f>
        <v>188</v>
      </c>
      <c r="CM163" s="134">
        <f t="shared" si="498"/>
        <v>8716933.7639999986</v>
      </c>
      <c r="CN163" s="134">
        <f t="shared" si="498"/>
        <v>114</v>
      </c>
      <c r="CO163" s="135">
        <f t="shared" si="498"/>
        <v>12143017.101599999</v>
      </c>
      <c r="CP163" s="118">
        <f t="shared" si="498"/>
        <v>302</v>
      </c>
      <c r="CQ163" s="118">
        <f t="shared" si="498"/>
        <v>20859950.865599997</v>
      </c>
      <c r="CR163" s="3"/>
    </row>
    <row r="164" spans="1:96" s="3" customFormat="1" ht="30" customHeight="1" x14ac:dyDescent="0.25">
      <c r="A164" s="122"/>
      <c r="B164" s="122">
        <v>130</v>
      </c>
      <c r="C164" s="123" t="s">
        <v>371</v>
      </c>
      <c r="D164" s="164" t="s">
        <v>372</v>
      </c>
      <c r="E164" s="80">
        <v>17622</v>
      </c>
      <c r="F164" s="81">
        <v>1.84</v>
      </c>
      <c r="G164" s="82"/>
      <c r="H164" s="83">
        <v>1</v>
      </c>
      <c r="I164" s="84"/>
      <c r="J164" s="85">
        <v>1.4</v>
      </c>
      <c r="K164" s="85">
        <v>1.68</v>
      </c>
      <c r="L164" s="85">
        <v>2.23</v>
      </c>
      <c r="M164" s="86">
        <v>2.57</v>
      </c>
      <c r="N164" s="156">
        <v>185</v>
      </c>
      <c r="O164" s="66">
        <f t="shared" ref="O164:O166" si="499">SUM(N164*$E164*$F164*$H164*$J164*$O$9)</f>
        <v>8397940.3199999984</v>
      </c>
      <c r="P164" s="195"/>
      <c r="Q164" s="66">
        <f>SUM(P164*$E164*$F164*$H164*$J164*$Q$9)</f>
        <v>0</v>
      </c>
      <c r="R164" s="196"/>
      <c r="S164" s="66">
        <f>SUM(R164*$E164*$F164*$H164*$J164*$S$9)</f>
        <v>0</v>
      </c>
      <c r="T164" s="195"/>
      <c r="U164" s="66">
        <f>SUM(T164*$E164*$F164*$H164*$J164*$U$9)</f>
        <v>0</v>
      </c>
      <c r="V164" s="195"/>
      <c r="W164" s="66">
        <f>SUM(V164*$E164*$F164*$H164*$J164*$W$9)</f>
        <v>0</v>
      </c>
      <c r="X164" s="88"/>
      <c r="Y164" s="66"/>
      <c r="Z164" s="195"/>
      <c r="AA164" s="66">
        <f>SUM(Z164*$E164*$F164*$H164*$J164*$AA$9)</f>
        <v>0</v>
      </c>
      <c r="AB164" s="196"/>
      <c r="AC164" s="66">
        <f>SUM(AB164*$E164*$F164*$H164*$J164*$AC$9)</f>
        <v>0</v>
      </c>
      <c r="AD164" s="196"/>
      <c r="AE164" s="66">
        <f>SUM(AD164*$E164*$F164*$H164*$K164*$AE$9)</f>
        <v>0</v>
      </c>
      <c r="AF164" s="196"/>
      <c r="AG164" s="66">
        <f>SUM(AF164*$E164*$F164*$H164*$K164*$AG$9)</f>
        <v>0</v>
      </c>
      <c r="AH164" s="196"/>
      <c r="AI164" s="66">
        <f>SUM(AH164*$E164*$F164*$H164*$J164*$AI$9)</f>
        <v>0</v>
      </c>
      <c r="AJ164" s="195"/>
      <c r="AK164" s="66">
        <f>SUM(AJ164*$E164*$F164*$H164*$J164*$AK$9)</f>
        <v>0</v>
      </c>
      <c r="AL164" s="195"/>
      <c r="AM164" s="66"/>
      <c r="AN164" s="88"/>
      <c r="AO164" s="66">
        <f>SUM(AN164*$E164*$F164*$H164*$J164*$AO$9)</f>
        <v>0</v>
      </c>
      <c r="AP164" s="195"/>
      <c r="AQ164" s="66">
        <f>SUM(AP164*$E164*$F164*$H164*$J164*$AQ$9)</f>
        <v>0</v>
      </c>
      <c r="AR164" s="196"/>
      <c r="AS164" s="66">
        <f>SUM(AR164*$E164*$F164*$H164*$J164*$AS$9)</f>
        <v>0</v>
      </c>
      <c r="AT164" s="195"/>
      <c r="AU164" s="66">
        <f>SUM(AT164*$E164*$F164*$H164*$J164*$AU$9)</f>
        <v>0</v>
      </c>
      <c r="AV164" s="195"/>
      <c r="AW164" s="66">
        <f>SUM(AV164*$E164*$F164*$H164*$J164*$AW$9)</f>
        <v>0</v>
      </c>
      <c r="AX164" s="195"/>
      <c r="AY164" s="66">
        <f>SUM(AX164*$E164*$F164*$H164*$J164*$AY$9)</f>
        <v>0</v>
      </c>
      <c r="AZ164" s="195"/>
      <c r="BA164" s="66">
        <f>SUM(AZ164*$E164*$F164*$H164*$J164*$BA$9)</f>
        <v>0</v>
      </c>
      <c r="BB164" s="197"/>
      <c r="BC164" s="66">
        <f>SUM(BB164*$E164*$F164*$H164*$K164*$BC$9)</f>
        <v>0</v>
      </c>
      <c r="BD164" s="139"/>
      <c r="BE164" s="66">
        <f>SUM(BD164*$E164*$F164*$H164*$K164*$BE$9)</f>
        <v>0</v>
      </c>
      <c r="BF164" s="196"/>
      <c r="BG164" s="66">
        <f>SUM(BF164*$E164*$F164*$H164*$K164*$BG$9)</f>
        <v>0</v>
      </c>
      <c r="BH164" s="195"/>
      <c r="BI164" s="66">
        <f>SUM(BH164*$E164*$F164*$H164*$K164*$BI$9)</f>
        <v>0</v>
      </c>
      <c r="BJ164" s="195"/>
      <c r="BK164" s="66">
        <f>SUM(BJ164*$E164*$F164*$H164*$K164*$BK$9)</f>
        <v>0</v>
      </c>
      <c r="BL164" s="198"/>
      <c r="BM164" s="66"/>
      <c r="BN164" s="195"/>
      <c r="BO164" s="66">
        <f>SUM(BN164*$E164*$F164*$H164*$K164*$BO$9)</f>
        <v>0</v>
      </c>
      <c r="BP164" s="195"/>
      <c r="BQ164" s="66">
        <f>SUM(BP164*$E164*$F164*$H164*$K164*$BQ$9)</f>
        <v>0</v>
      </c>
      <c r="BR164" s="196"/>
      <c r="BS164" s="66">
        <f>SUM(BR164*$E164*$F164*$H164*$K164*$BS$9)</f>
        <v>0</v>
      </c>
      <c r="BT164" s="195"/>
      <c r="BU164" s="66">
        <f>SUM(BT164*$E164*$F164*$H164*$K164*$BU$9)</f>
        <v>0</v>
      </c>
      <c r="BV164" s="195"/>
      <c r="BW164" s="66">
        <f>SUM(BV164*$E164*$F164*$H164*$K164*$BW$9)</f>
        <v>0</v>
      </c>
      <c r="BX164" s="195"/>
      <c r="BY164" s="66">
        <f>(BX164*$E164*$F164*$H164*$K164*BY$9)</f>
        <v>0</v>
      </c>
      <c r="BZ164" s="66"/>
      <c r="CA164" s="66">
        <f t="shared" ref="CA164:CA166" si="500">(BZ164*$E164*$F164*$H164*$K164*CA$9)</f>
        <v>0</v>
      </c>
      <c r="CB164" s="195"/>
      <c r="CC164" s="66">
        <f t="shared" ref="CC164:CC166" si="501">(CB164*$E164*$F164*$H164*$L164*CC$9)</f>
        <v>0</v>
      </c>
      <c r="CD164" s="195"/>
      <c r="CE164" s="66">
        <f t="shared" ref="CE164:CE166" si="502">(CD164*$E164*$F164*$H164*$M164*CE$9)</f>
        <v>0</v>
      </c>
      <c r="CF164" s="66"/>
      <c r="CG164" s="66">
        <f t="shared" ref="CG164:CG166" si="503">(CF164*$E164*$F164*$H164*$K164*CG$9)</f>
        <v>0</v>
      </c>
      <c r="CH164" s="66"/>
      <c r="CI164" s="66">
        <f t="shared" ref="CI164:CI166" si="504">(CH164*$E164*$F164*$H164*$J164*CI$9)</f>
        <v>0</v>
      </c>
      <c r="CJ164" s="92"/>
      <c r="CK164" s="92"/>
      <c r="CL164" s="93">
        <f t="shared" ref="CL164:CM165" si="505">SUM(P164+N164+R164+T164+Z164+X164+V164+AD164+AB164+AF164+BB164+BF164+AH164+AP164+AR164+BP164+BR164+BN164+BT164+BV164+BJ164+AJ164+AL164+AN164+BD164+BH164+AT164+AV164+AX164+AZ164+BL164+BX164+BZ164+CB164+CD164+CF164+CH164)</f>
        <v>185</v>
      </c>
      <c r="CM164" s="93">
        <f t="shared" si="505"/>
        <v>8397940.3199999984</v>
      </c>
      <c r="CN164" s="66">
        <f>[3]ДС!EP165</f>
        <v>0</v>
      </c>
      <c r="CO164" s="67">
        <f>[3]ДС!EQ165</f>
        <v>0</v>
      </c>
      <c r="CP164" s="94">
        <f t="shared" ref="CP164:CQ166" si="506">CL164+CN164</f>
        <v>185</v>
      </c>
      <c r="CQ164" s="94">
        <f t="shared" si="506"/>
        <v>8397940.3199999984</v>
      </c>
    </row>
    <row r="165" spans="1:96" s="3" customFormat="1" ht="18.75" customHeight="1" x14ac:dyDescent="0.25">
      <c r="A165" s="122"/>
      <c r="B165" s="122">
        <v>131</v>
      </c>
      <c r="C165" s="123" t="s">
        <v>373</v>
      </c>
      <c r="D165" s="162" t="s">
        <v>374</v>
      </c>
      <c r="E165" s="80">
        <v>17622</v>
      </c>
      <c r="F165" s="81">
        <v>2.1800000000000002</v>
      </c>
      <c r="G165" s="82"/>
      <c r="H165" s="83">
        <v>1</v>
      </c>
      <c r="I165" s="84"/>
      <c r="J165" s="85">
        <v>1.4</v>
      </c>
      <c r="K165" s="85">
        <v>1.68</v>
      </c>
      <c r="L165" s="85">
        <v>2.23</v>
      </c>
      <c r="M165" s="86">
        <v>2.57</v>
      </c>
      <c r="N165" s="157">
        <v>0</v>
      </c>
      <c r="O165" s="66">
        <f t="shared" si="499"/>
        <v>0</v>
      </c>
      <c r="P165" s="195">
        <v>0</v>
      </c>
      <c r="Q165" s="66">
        <f>SUM(P165*$E165*$F165*$H165*$J165*$Q$9)</f>
        <v>0</v>
      </c>
      <c r="R165" s="196">
        <v>0</v>
      </c>
      <c r="S165" s="66">
        <f>SUM(R165*$E165*$F165*$H165*$J165*$S$9)</f>
        <v>0</v>
      </c>
      <c r="T165" s="195">
        <v>0</v>
      </c>
      <c r="U165" s="66">
        <f>SUM(T165*$E165*$F165*$H165*$J165*$U$9)</f>
        <v>0</v>
      </c>
      <c r="V165" s="195">
        <v>0</v>
      </c>
      <c r="W165" s="66">
        <f>SUM(V165*$E165*$F165*$H165*$J165*$W$9)</f>
        <v>0</v>
      </c>
      <c r="X165" s="88"/>
      <c r="Y165" s="66"/>
      <c r="Z165" s="195"/>
      <c r="AA165" s="66">
        <f>SUM(Z165*$E165*$F165*$H165*$J165*$AA$9)</f>
        <v>0</v>
      </c>
      <c r="AB165" s="196"/>
      <c r="AC165" s="66">
        <f>SUM(AB165*$E165*$F165*$H165*$J165*$AC$9)</f>
        <v>0</v>
      </c>
      <c r="AD165" s="196"/>
      <c r="AE165" s="66">
        <f>SUM(AD165*$E165*$F165*$H165*$K165*$AE$9)</f>
        <v>0</v>
      </c>
      <c r="AF165" s="196">
        <v>0</v>
      </c>
      <c r="AG165" s="66">
        <f>SUM(AF165*$E165*$F165*$H165*$K165*$AG$9)</f>
        <v>0</v>
      </c>
      <c r="AH165" s="196"/>
      <c r="AI165" s="66">
        <f>SUM(AH165*$E165*$F165*$H165*$J165*$AI$9)</f>
        <v>0</v>
      </c>
      <c r="AJ165" s="195">
        <v>0</v>
      </c>
      <c r="AK165" s="66">
        <f>SUM(AJ165*$E165*$F165*$H165*$J165*$AK$9)</f>
        <v>0</v>
      </c>
      <c r="AL165" s="195"/>
      <c r="AM165" s="66"/>
      <c r="AN165" s="88"/>
      <c r="AO165" s="66">
        <f>SUM(AN165*$E165*$F165*$H165*$J165*$AO$9)</f>
        <v>0</v>
      </c>
      <c r="AP165" s="195">
        <v>0</v>
      </c>
      <c r="AQ165" s="66">
        <f>SUM(AP165*$E165*$F165*$H165*$J165*$AQ$9)</f>
        <v>0</v>
      </c>
      <c r="AR165" s="196"/>
      <c r="AS165" s="66">
        <f>SUM(AR165*$E165*$F165*$H165*$J165*$AS$9)</f>
        <v>0</v>
      </c>
      <c r="AT165" s="195">
        <v>0</v>
      </c>
      <c r="AU165" s="66">
        <f>SUM(AT165*$E165*$F165*$H165*$J165*$AU$9)</f>
        <v>0</v>
      </c>
      <c r="AV165" s="195">
        <v>0</v>
      </c>
      <c r="AW165" s="66">
        <f>SUM(AV165*$E165*$F165*$H165*$J165*$AW$9)</f>
        <v>0</v>
      </c>
      <c r="AX165" s="195">
        <v>0</v>
      </c>
      <c r="AY165" s="66">
        <f>SUM(AX165*$E165*$F165*$H165*$J165*$AY$9)</f>
        <v>0</v>
      </c>
      <c r="AZ165" s="195"/>
      <c r="BA165" s="66">
        <f>SUM(AZ165*$E165*$F165*$H165*$J165*$BA$9)</f>
        <v>0</v>
      </c>
      <c r="BB165" s="197">
        <v>0</v>
      </c>
      <c r="BC165" s="66">
        <f>SUM(BB165*$E165*$F165*$H165*$K165*$BC$9)</f>
        <v>0</v>
      </c>
      <c r="BD165" s="139">
        <v>0</v>
      </c>
      <c r="BE165" s="66">
        <f>SUM(BD165*$E165*$F165*$H165*$K165*$BE$9)</f>
        <v>0</v>
      </c>
      <c r="BF165" s="196">
        <v>0</v>
      </c>
      <c r="BG165" s="66">
        <f>SUM(BF165*$E165*$F165*$H165*$K165*$BG$9)</f>
        <v>0</v>
      </c>
      <c r="BH165" s="195">
        <v>0</v>
      </c>
      <c r="BI165" s="66">
        <f>SUM(BH165*$E165*$F165*$H165*$K165*$BI$9)</f>
        <v>0</v>
      </c>
      <c r="BJ165" s="195"/>
      <c r="BK165" s="66">
        <f>SUM(BJ165*$E165*$F165*$H165*$K165*$BK$9)</f>
        <v>0</v>
      </c>
      <c r="BL165" s="198"/>
      <c r="BM165" s="66"/>
      <c r="BN165" s="195">
        <v>0</v>
      </c>
      <c r="BO165" s="66">
        <f>SUM(BN165*$E165*$F165*$H165*$K165*$BO$9)</f>
        <v>0</v>
      </c>
      <c r="BP165" s="195">
        <v>0</v>
      </c>
      <c r="BQ165" s="66">
        <f>SUM(BP165*$E165*$F165*$H165*$K165*$BQ$9)</f>
        <v>0</v>
      </c>
      <c r="BR165" s="196">
        <v>0</v>
      </c>
      <c r="BS165" s="66">
        <f>SUM(BR165*$E165*$F165*$H165*$K165*$BS$9)</f>
        <v>0</v>
      </c>
      <c r="BT165" s="195">
        <v>0</v>
      </c>
      <c r="BU165" s="66">
        <f>SUM(BT165*$E165*$F165*$H165*$K165*$BU$9)</f>
        <v>0</v>
      </c>
      <c r="BV165" s="195"/>
      <c r="BW165" s="66">
        <f>SUM(BV165*$E165*$F165*$H165*$K165*$BW$9)</f>
        <v>0</v>
      </c>
      <c r="BX165" s="195"/>
      <c r="BY165" s="66">
        <f>(BX165*$E165*$F165*$H165*$K165*BY$9)</f>
        <v>0</v>
      </c>
      <c r="BZ165" s="66"/>
      <c r="CA165" s="66">
        <f t="shared" si="500"/>
        <v>0</v>
      </c>
      <c r="CB165" s="195">
        <v>0</v>
      </c>
      <c r="CC165" s="66">
        <f t="shared" si="501"/>
        <v>0</v>
      </c>
      <c r="CD165" s="195">
        <v>0</v>
      </c>
      <c r="CE165" s="66">
        <f t="shared" si="502"/>
        <v>0</v>
      </c>
      <c r="CF165" s="66"/>
      <c r="CG165" s="66">
        <f t="shared" si="503"/>
        <v>0</v>
      </c>
      <c r="CH165" s="66"/>
      <c r="CI165" s="66">
        <f t="shared" si="504"/>
        <v>0</v>
      </c>
      <c r="CJ165" s="92"/>
      <c r="CK165" s="92"/>
      <c r="CL165" s="93">
        <f t="shared" si="505"/>
        <v>0</v>
      </c>
      <c r="CM165" s="93">
        <f t="shared" si="505"/>
        <v>0</v>
      </c>
      <c r="CN165" s="66">
        <f>[3]ДС!EP166</f>
        <v>0</v>
      </c>
      <c r="CO165" s="67">
        <f>[3]ДС!EQ166</f>
        <v>0</v>
      </c>
      <c r="CP165" s="94">
        <f t="shared" si="506"/>
        <v>0</v>
      </c>
      <c r="CQ165" s="94">
        <f t="shared" si="506"/>
        <v>0</v>
      </c>
    </row>
    <row r="166" spans="1:96" s="3" customFormat="1" ht="18.75" customHeight="1" x14ac:dyDescent="0.25">
      <c r="A166" s="122"/>
      <c r="B166" s="122">
        <v>132</v>
      </c>
      <c r="C166" s="123" t="s">
        <v>375</v>
      </c>
      <c r="D166" s="162" t="s">
        <v>376</v>
      </c>
      <c r="E166" s="80">
        <v>17622</v>
      </c>
      <c r="F166" s="81">
        <v>4.3099999999999996</v>
      </c>
      <c r="G166" s="82"/>
      <c r="H166" s="83">
        <v>1</v>
      </c>
      <c r="I166" s="84"/>
      <c r="J166" s="85">
        <v>1.4</v>
      </c>
      <c r="K166" s="85">
        <v>1.68</v>
      </c>
      <c r="L166" s="85">
        <v>2.23</v>
      </c>
      <c r="M166" s="86">
        <v>2.57</v>
      </c>
      <c r="N166" s="157"/>
      <c r="O166" s="66">
        <f t="shared" si="499"/>
        <v>0</v>
      </c>
      <c r="P166" s="195"/>
      <c r="Q166" s="66">
        <f>SUM(P166*$E166*$F166*$H166*$J166*$Q$9)</f>
        <v>0</v>
      </c>
      <c r="R166" s="196">
        <v>0</v>
      </c>
      <c r="S166" s="66">
        <f>SUM(R166*$E166*$F166*$H166*$J166*$S$9)</f>
        <v>0</v>
      </c>
      <c r="T166" s="195">
        <v>0</v>
      </c>
      <c r="U166" s="66">
        <f>SUM(T166*$E166*$F166*$H166*$J166*$U$9)</f>
        <v>0</v>
      </c>
      <c r="V166" s="195">
        <v>0</v>
      </c>
      <c r="W166" s="66">
        <f>SUM(V166*$E166*$F166*$H166*$J166*$W$9)</f>
        <v>0</v>
      </c>
      <c r="X166" s="88"/>
      <c r="Y166" s="66"/>
      <c r="Z166" s="195"/>
      <c r="AA166" s="66">
        <f>SUM(Z166*$E166*$F166*$H166*$J166*$AA$9)</f>
        <v>0</v>
      </c>
      <c r="AB166" s="196"/>
      <c r="AC166" s="66">
        <f>SUM(AB166*$E166*$F166*$H166*$J166*$AC$9)</f>
        <v>0</v>
      </c>
      <c r="AD166" s="196"/>
      <c r="AE166" s="66">
        <f>SUM(AD166*$E166*$F166*$H166*$K166*$AE$9)</f>
        <v>0</v>
      </c>
      <c r="AF166" s="196">
        <v>0</v>
      </c>
      <c r="AG166" s="66">
        <f>SUM(AF166*$E166*$F166*$H166*$K166*$AG$9)</f>
        <v>0</v>
      </c>
      <c r="AH166" s="196"/>
      <c r="AI166" s="66">
        <f>SUM(AH166*$E166*$F166*$H166*$J166*$AI$9)</f>
        <v>0</v>
      </c>
      <c r="AJ166" s="195">
        <v>0</v>
      </c>
      <c r="AK166" s="66">
        <f>SUM(AJ166*$E166*$F166*$H166*$J166*$AK$9)</f>
        <v>0</v>
      </c>
      <c r="AL166" s="195"/>
      <c r="AM166" s="66"/>
      <c r="AN166" s="88"/>
      <c r="AO166" s="66">
        <f>SUM(AN166*$E166*$F166*$H166*$J166*$AO$9)</f>
        <v>0</v>
      </c>
      <c r="AP166" s="195">
        <v>0</v>
      </c>
      <c r="AQ166" s="66">
        <f>SUM(AP166*$E166*$F166*$H166*$J166*$AQ$9)</f>
        <v>0</v>
      </c>
      <c r="AR166" s="196">
        <v>0</v>
      </c>
      <c r="AS166" s="66">
        <f>SUM(AR166*$E166*$F166*$H166*$J166*$AS$9)</f>
        <v>0</v>
      </c>
      <c r="AT166" s="195">
        <v>0</v>
      </c>
      <c r="AU166" s="66">
        <f>SUM(AT166*$E166*$F166*$H166*$J166*$AU$9)</f>
        <v>0</v>
      </c>
      <c r="AV166" s="195">
        <v>0</v>
      </c>
      <c r="AW166" s="66">
        <f>SUM(AV166*$E166*$F166*$H166*$J166*$AW$9)</f>
        <v>0</v>
      </c>
      <c r="AX166" s="195">
        <v>0</v>
      </c>
      <c r="AY166" s="66">
        <f>SUM(AX166*$E166*$F166*$H166*$J166*$AY$9)</f>
        <v>0</v>
      </c>
      <c r="AZ166" s="195"/>
      <c r="BA166" s="66">
        <f>SUM(AZ166*$E166*$F166*$H166*$J166*$BA$9)</f>
        <v>0</v>
      </c>
      <c r="BB166" s="197">
        <v>0</v>
      </c>
      <c r="BC166" s="66">
        <f>SUM(BB166*$E166*$F166*$H166*$K166*$BC$9)</f>
        <v>0</v>
      </c>
      <c r="BD166" s="139"/>
      <c r="BE166" s="66">
        <f>SUM(BD166*$E166*$F166*$H166*$K166*$BE$9)</f>
        <v>0</v>
      </c>
      <c r="BF166" s="196">
        <v>0</v>
      </c>
      <c r="BG166" s="66">
        <f>SUM(BF166*$E166*$F166*$H166*$K166*$BG$9)</f>
        <v>0</v>
      </c>
      <c r="BH166" s="195">
        <v>0</v>
      </c>
      <c r="BI166" s="66">
        <f>SUM(BH166*$E166*$F166*$H166*$K166*$BI$9)</f>
        <v>0</v>
      </c>
      <c r="BJ166" s="195"/>
      <c r="BK166" s="66">
        <f>SUM(BJ166*$E166*$F166*$H166*$K166*$BK$9)</f>
        <v>0</v>
      </c>
      <c r="BL166" s="198"/>
      <c r="BM166" s="66"/>
      <c r="BN166" s="195">
        <v>0</v>
      </c>
      <c r="BO166" s="66">
        <f>SUM(BN166*$E166*$F166*$H166*$K166*$BO$9)</f>
        <v>0</v>
      </c>
      <c r="BP166" s="195">
        <v>0</v>
      </c>
      <c r="BQ166" s="66">
        <f>SUM(BP166*$E166*$F166*$H166*$K166*$BQ$9)</f>
        <v>0</v>
      </c>
      <c r="BR166" s="196">
        <v>0</v>
      </c>
      <c r="BS166" s="66">
        <f>SUM(BR166*$E166*$F166*$H166*$K166*$BS$9)</f>
        <v>0</v>
      </c>
      <c r="BT166" s="195">
        <v>0</v>
      </c>
      <c r="BU166" s="66">
        <f>SUM(BT166*$E166*$F166*$H166*$K166*$BU$9)</f>
        <v>0</v>
      </c>
      <c r="BV166" s="195"/>
      <c r="BW166" s="66">
        <f>SUM(BV166*$E166*$F166*$H166*$K166*$BW$9)</f>
        <v>0</v>
      </c>
      <c r="BX166" s="195"/>
      <c r="BY166" s="66">
        <f>(BX166*$E166*$F166*$H166*$K166*BY$9)</f>
        <v>0</v>
      </c>
      <c r="BZ166" s="66"/>
      <c r="CA166" s="66">
        <f t="shared" si="500"/>
        <v>0</v>
      </c>
      <c r="CB166" s="195">
        <v>0</v>
      </c>
      <c r="CC166" s="66">
        <f t="shared" si="501"/>
        <v>0</v>
      </c>
      <c r="CD166" s="195">
        <v>0</v>
      </c>
      <c r="CE166" s="66">
        <f t="shared" si="502"/>
        <v>0</v>
      </c>
      <c r="CF166" s="66"/>
      <c r="CG166" s="66">
        <f t="shared" si="503"/>
        <v>0</v>
      </c>
      <c r="CH166" s="66"/>
      <c r="CI166" s="66">
        <f t="shared" si="504"/>
        <v>0</v>
      </c>
      <c r="CJ166" s="92">
        <v>3</v>
      </c>
      <c r="CK166" s="199">
        <f>CJ166*E166*F166*H166*J166</f>
        <v>318993.44399999996</v>
      </c>
      <c r="CL166" s="93">
        <f>SUM(P166+N166+R166+T166+Z166+X166+V166+AD166+AB166+AF166+BB166+BF166+AH166+AP166+AR166+BP166+BR166+BN166+BT166+BV166+BJ166+AJ166+AL166+AN166+BD166+BH166+AT166+AV166+AX166+AZ166+BL166+BX166+BZ166+CB166+CD166+CF166+CH166+CJ166)</f>
        <v>3</v>
      </c>
      <c r="CM166" s="93">
        <f>SUM(Q166+O166+S166+U166+AA166+Y166+W166+AE166+AC166+AG166+BC166+BG166+AI166+AQ166+AS166+BQ166+BS166+BO166+BU166+BW166+BK166+AK166+AM166+AO166+BE166+BI166+AU166+AW166+AY166+BA166+BM166+BY166+CA166+CC166+CE166+CG166+CI166+CK166)</f>
        <v>318993.44399999996</v>
      </c>
      <c r="CN166" s="66">
        <f>[3]ДС!EP167</f>
        <v>114</v>
      </c>
      <c r="CO166" s="67">
        <f>[3]ДС!EQ167</f>
        <v>12143017.101599999</v>
      </c>
      <c r="CP166" s="94">
        <f t="shared" si="506"/>
        <v>117</v>
      </c>
      <c r="CQ166" s="94">
        <f t="shared" si="506"/>
        <v>12462010.545599999</v>
      </c>
    </row>
    <row r="167" spans="1:96" s="1" customFormat="1" ht="18.75" customHeight="1" x14ac:dyDescent="0.25">
      <c r="A167" s="54">
        <v>26</v>
      </c>
      <c r="B167" s="54"/>
      <c r="C167" s="192" t="s">
        <v>377</v>
      </c>
      <c r="D167" s="163" t="s">
        <v>378</v>
      </c>
      <c r="E167" s="80">
        <v>17622</v>
      </c>
      <c r="F167" s="133">
        <v>0.98</v>
      </c>
      <c r="G167" s="115"/>
      <c r="H167" s="58"/>
      <c r="I167" s="58"/>
      <c r="J167" s="70">
        <v>1.4</v>
      </c>
      <c r="K167" s="71">
        <v>1.68</v>
      </c>
      <c r="L167" s="71">
        <v>2.23</v>
      </c>
      <c r="M167" s="72">
        <v>2.57</v>
      </c>
      <c r="N167" s="134">
        <f>N168</f>
        <v>0</v>
      </c>
      <c r="O167" s="134">
        <f t="shared" ref="O167:BZ167" si="507">O168</f>
        <v>0</v>
      </c>
      <c r="P167" s="134">
        <f t="shared" si="507"/>
        <v>0</v>
      </c>
      <c r="Q167" s="134">
        <f t="shared" si="507"/>
        <v>0</v>
      </c>
      <c r="R167" s="134">
        <f t="shared" si="507"/>
        <v>0</v>
      </c>
      <c r="S167" s="134">
        <f t="shared" si="507"/>
        <v>0</v>
      </c>
      <c r="T167" s="134">
        <f t="shared" si="507"/>
        <v>0</v>
      </c>
      <c r="U167" s="134">
        <f t="shared" si="507"/>
        <v>0</v>
      </c>
      <c r="V167" s="134">
        <f t="shared" si="507"/>
        <v>0</v>
      </c>
      <c r="W167" s="134">
        <f t="shared" si="507"/>
        <v>0</v>
      </c>
      <c r="X167" s="134">
        <f t="shared" si="507"/>
        <v>0</v>
      </c>
      <c r="Y167" s="134">
        <f t="shared" si="507"/>
        <v>0</v>
      </c>
      <c r="Z167" s="134">
        <f t="shared" si="507"/>
        <v>0</v>
      </c>
      <c r="AA167" s="134">
        <f t="shared" si="507"/>
        <v>0</v>
      </c>
      <c r="AB167" s="134">
        <f t="shared" si="507"/>
        <v>0</v>
      </c>
      <c r="AC167" s="134">
        <f t="shared" si="507"/>
        <v>0</v>
      </c>
      <c r="AD167" s="134">
        <f t="shared" si="507"/>
        <v>0</v>
      </c>
      <c r="AE167" s="134">
        <f t="shared" si="507"/>
        <v>0</v>
      </c>
      <c r="AF167" s="134">
        <f t="shared" si="507"/>
        <v>0</v>
      </c>
      <c r="AG167" s="134">
        <f t="shared" si="507"/>
        <v>0</v>
      </c>
      <c r="AH167" s="134">
        <f t="shared" si="507"/>
        <v>0</v>
      </c>
      <c r="AI167" s="134">
        <f t="shared" si="507"/>
        <v>0</v>
      </c>
      <c r="AJ167" s="134">
        <f t="shared" si="507"/>
        <v>0</v>
      </c>
      <c r="AK167" s="134">
        <f t="shared" si="507"/>
        <v>0</v>
      </c>
      <c r="AL167" s="134">
        <f t="shared" si="507"/>
        <v>0</v>
      </c>
      <c r="AM167" s="134">
        <f t="shared" si="507"/>
        <v>0</v>
      </c>
      <c r="AN167" s="134">
        <f t="shared" si="507"/>
        <v>0</v>
      </c>
      <c r="AO167" s="134">
        <f t="shared" si="507"/>
        <v>0</v>
      </c>
      <c r="AP167" s="134">
        <f t="shared" si="507"/>
        <v>0</v>
      </c>
      <c r="AQ167" s="134">
        <f t="shared" si="507"/>
        <v>0</v>
      </c>
      <c r="AR167" s="134">
        <f t="shared" si="507"/>
        <v>0</v>
      </c>
      <c r="AS167" s="134">
        <f t="shared" si="507"/>
        <v>0</v>
      </c>
      <c r="AT167" s="134">
        <f t="shared" si="507"/>
        <v>0</v>
      </c>
      <c r="AU167" s="134">
        <f t="shared" si="507"/>
        <v>0</v>
      </c>
      <c r="AV167" s="134">
        <f t="shared" si="507"/>
        <v>0</v>
      </c>
      <c r="AW167" s="134">
        <f t="shared" si="507"/>
        <v>0</v>
      </c>
      <c r="AX167" s="134">
        <f t="shared" si="507"/>
        <v>0</v>
      </c>
      <c r="AY167" s="134">
        <f t="shared" si="507"/>
        <v>0</v>
      </c>
      <c r="AZ167" s="134">
        <f t="shared" si="507"/>
        <v>0</v>
      </c>
      <c r="BA167" s="134">
        <f t="shared" si="507"/>
        <v>0</v>
      </c>
      <c r="BB167" s="134">
        <f t="shared" si="507"/>
        <v>0</v>
      </c>
      <c r="BC167" s="134">
        <f t="shared" si="507"/>
        <v>0</v>
      </c>
      <c r="BD167" s="134">
        <f t="shared" si="507"/>
        <v>0</v>
      </c>
      <c r="BE167" s="134">
        <f t="shared" si="507"/>
        <v>0</v>
      </c>
      <c r="BF167" s="134">
        <f t="shared" si="507"/>
        <v>0</v>
      </c>
      <c r="BG167" s="134">
        <f t="shared" si="507"/>
        <v>0</v>
      </c>
      <c r="BH167" s="134">
        <f t="shared" si="507"/>
        <v>0</v>
      </c>
      <c r="BI167" s="134">
        <f t="shared" si="507"/>
        <v>0</v>
      </c>
      <c r="BJ167" s="134">
        <f t="shared" si="507"/>
        <v>0</v>
      </c>
      <c r="BK167" s="134">
        <f t="shared" si="507"/>
        <v>0</v>
      </c>
      <c r="BL167" s="134">
        <f t="shared" si="507"/>
        <v>0</v>
      </c>
      <c r="BM167" s="134">
        <f t="shared" si="507"/>
        <v>0</v>
      </c>
      <c r="BN167" s="134">
        <f t="shared" si="507"/>
        <v>20</v>
      </c>
      <c r="BO167" s="134">
        <f t="shared" si="507"/>
        <v>580257.21600000001</v>
      </c>
      <c r="BP167" s="134">
        <f t="shared" si="507"/>
        <v>0</v>
      </c>
      <c r="BQ167" s="134">
        <f t="shared" si="507"/>
        <v>0</v>
      </c>
      <c r="BR167" s="134">
        <f t="shared" si="507"/>
        <v>0</v>
      </c>
      <c r="BS167" s="134">
        <f t="shared" si="507"/>
        <v>0</v>
      </c>
      <c r="BT167" s="134">
        <f t="shared" si="507"/>
        <v>0</v>
      </c>
      <c r="BU167" s="134">
        <f t="shared" si="507"/>
        <v>0</v>
      </c>
      <c r="BV167" s="134">
        <f t="shared" si="507"/>
        <v>0</v>
      </c>
      <c r="BW167" s="134">
        <f t="shared" si="507"/>
        <v>0</v>
      </c>
      <c r="BX167" s="134">
        <f t="shared" si="507"/>
        <v>0</v>
      </c>
      <c r="BY167" s="134">
        <f t="shared" si="507"/>
        <v>0</v>
      </c>
      <c r="BZ167" s="118">
        <f t="shared" si="507"/>
        <v>0</v>
      </c>
      <c r="CA167" s="134">
        <f t="shared" ref="CA167:CQ167" si="508">CA168</f>
        <v>0</v>
      </c>
      <c r="CB167" s="134">
        <f t="shared" si="508"/>
        <v>0</v>
      </c>
      <c r="CC167" s="134">
        <f t="shared" si="508"/>
        <v>0</v>
      </c>
      <c r="CD167" s="134">
        <f t="shared" si="508"/>
        <v>0</v>
      </c>
      <c r="CE167" s="134">
        <f t="shared" si="508"/>
        <v>0</v>
      </c>
      <c r="CF167" s="134">
        <f t="shared" si="508"/>
        <v>0</v>
      </c>
      <c r="CG167" s="134">
        <f t="shared" si="508"/>
        <v>0</v>
      </c>
      <c r="CH167" s="134">
        <f t="shared" si="508"/>
        <v>0</v>
      </c>
      <c r="CI167" s="134">
        <f t="shared" si="508"/>
        <v>0</v>
      </c>
      <c r="CJ167" s="134">
        <f t="shared" si="508"/>
        <v>0</v>
      </c>
      <c r="CK167" s="134">
        <f t="shared" si="508"/>
        <v>0</v>
      </c>
      <c r="CL167" s="134">
        <f t="shared" si="508"/>
        <v>20</v>
      </c>
      <c r="CM167" s="134">
        <f t="shared" si="508"/>
        <v>580257.21600000001</v>
      </c>
      <c r="CN167" s="134">
        <f t="shared" si="508"/>
        <v>101</v>
      </c>
      <c r="CO167" s="135">
        <f t="shared" si="508"/>
        <v>2441915.784</v>
      </c>
      <c r="CP167" s="118">
        <f t="shared" si="508"/>
        <v>121</v>
      </c>
      <c r="CQ167" s="118">
        <f t="shared" si="508"/>
        <v>3022173</v>
      </c>
      <c r="CR167" s="3"/>
    </row>
    <row r="168" spans="1:96" s="3" customFormat="1" ht="45" customHeight="1" x14ac:dyDescent="0.25">
      <c r="A168" s="122"/>
      <c r="B168" s="122">
        <v>133</v>
      </c>
      <c r="C168" s="123" t="s">
        <v>379</v>
      </c>
      <c r="D168" s="162" t="s">
        <v>380</v>
      </c>
      <c r="E168" s="80">
        <v>17622</v>
      </c>
      <c r="F168" s="81">
        <v>0.98</v>
      </c>
      <c r="G168" s="82"/>
      <c r="H168" s="83">
        <v>1</v>
      </c>
      <c r="I168" s="84"/>
      <c r="J168" s="85">
        <v>1.4</v>
      </c>
      <c r="K168" s="85">
        <v>1.68</v>
      </c>
      <c r="L168" s="85">
        <v>2.23</v>
      </c>
      <c r="M168" s="86">
        <v>2.57</v>
      </c>
      <c r="N168" s="95"/>
      <c r="O168" s="66">
        <f>SUM(N168*$E168*$F168*$H168*$J168*$O$9)</f>
        <v>0</v>
      </c>
      <c r="P168" s="88"/>
      <c r="Q168" s="66">
        <f>SUM(P168*$E168*$F168*$H168*$J168*$Q$9)</f>
        <v>0</v>
      </c>
      <c r="R168" s="66"/>
      <c r="S168" s="66">
        <f>SUM(R168*$E168*$F168*$H168*$J168*$S$9)</f>
        <v>0</v>
      </c>
      <c r="T168" s="88"/>
      <c r="U168" s="66">
        <f>SUM(T168*$E168*$F168*$H168*$J168*$U$9)</f>
        <v>0</v>
      </c>
      <c r="V168" s="88"/>
      <c r="W168" s="66">
        <f>SUM(V168*$E168*$F168*$H168*$J168*$W$9)</f>
        <v>0</v>
      </c>
      <c r="X168" s="88"/>
      <c r="Y168" s="66"/>
      <c r="Z168" s="88">
        <v>0</v>
      </c>
      <c r="AA168" s="66">
        <f>SUM(Z168*$E168*$F168*$H168*$J168*$AA$9)</f>
        <v>0</v>
      </c>
      <c r="AB168" s="66">
        <v>0</v>
      </c>
      <c r="AC168" s="66">
        <f>SUM(AB168*$E168*$F168*$H168*$J168*$AC$9)</f>
        <v>0</v>
      </c>
      <c r="AD168" s="66">
        <v>0</v>
      </c>
      <c r="AE168" s="66">
        <f>SUM(AD168*$E168*$F168*$H168*$K168*$AE$9)</f>
        <v>0</v>
      </c>
      <c r="AF168" s="66"/>
      <c r="AG168" s="66">
        <f>SUM(AF168*$E168*$F168*$H168*$K168*$AG$9)</f>
        <v>0</v>
      </c>
      <c r="AH168" s="66"/>
      <c r="AI168" s="66">
        <f>SUM(AH168*$E168*$F168*$H168*$J168*$AI$9)</f>
        <v>0</v>
      </c>
      <c r="AJ168" s="88"/>
      <c r="AK168" s="66">
        <f>SUM(AJ168*$E168*$F168*$H168*$J168*$AK$9)</f>
        <v>0</v>
      </c>
      <c r="AL168" s="88"/>
      <c r="AM168" s="66"/>
      <c r="AN168" s="88"/>
      <c r="AO168" s="66">
        <f>SUM(AN168*$E168*$F168*$H168*$J168*$AO$9)</f>
        <v>0</v>
      </c>
      <c r="AP168" s="88"/>
      <c r="AQ168" s="66">
        <f>SUM(AP168*$E168*$F168*$H168*$J168*$AQ$9)</f>
        <v>0</v>
      </c>
      <c r="AR168" s="66"/>
      <c r="AS168" s="66">
        <f>SUM(AR168*$E168*$F168*$H168*$J168*$AS$9)</f>
        <v>0</v>
      </c>
      <c r="AT168" s="88"/>
      <c r="AU168" s="66">
        <f>SUM(AT168*$E168*$F168*$H168*$J168*$AU$9)</f>
        <v>0</v>
      </c>
      <c r="AV168" s="88"/>
      <c r="AW168" s="66">
        <f>SUM(AV168*$E168*$F168*$H168*$J168*$AW$9)</f>
        <v>0</v>
      </c>
      <c r="AX168" s="88"/>
      <c r="AY168" s="66">
        <f>SUM(AX168*$E168*$F168*$H168*$J168*$AY$9)</f>
        <v>0</v>
      </c>
      <c r="AZ168" s="88"/>
      <c r="BA168" s="66">
        <f>SUM(AZ168*$E168*$F168*$H168*$J168*$BA$9)</f>
        <v>0</v>
      </c>
      <c r="BB168" s="89"/>
      <c r="BC168" s="66">
        <f>SUM(BB168*$E168*$F168*$H168*$K168*$BC$9)</f>
        <v>0</v>
      </c>
      <c r="BD168" s="139"/>
      <c r="BE168" s="66">
        <f>SUM(BD168*$E168*$F168*$H168*$K168*$BE$9)</f>
        <v>0</v>
      </c>
      <c r="BF168" s="131"/>
      <c r="BG168" s="66">
        <f>SUM(BF168*$E168*$F168*$H168*$K168*$BG$9)</f>
        <v>0</v>
      </c>
      <c r="BH168" s="88"/>
      <c r="BI168" s="66">
        <f>SUM(BH168*$E168*$F168*$H168*$K168*$BI$9)</f>
        <v>0</v>
      </c>
      <c r="BJ168" s="88"/>
      <c r="BK168" s="66">
        <f>SUM(BJ168*$E168*$F168*$H168*$K168*$BK$9)</f>
        <v>0</v>
      </c>
      <c r="BL168" s="90"/>
      <c r="BM168" s="66"/>
      <c r="BN168" s="131">
        <v>20</v>
      </c>
      <c r="BO168" s="66">
        <f>SUM(BN168*$E168*$F168*$H168*$K168*$BO$9)</f>
        <v>580257.21600000001</v>
      </c>
      <c r="BP168" s="88"/>
      <c r="BQ168" s="66">
        <f>SUM(BP168*$E168*$F168*$H168*$K168*$BQ$9)</f>
        <v>0</v>
      </c>
      <c r="BR168" s="66"/>
      <c r="BS168" s="66">
        <f>SUM(BR168*$E168*$F168*$H168*$K168*$BS$9)</f>
        <v>0</v>
      </c>
      <c r="BT168" s="88"/>
      <c r="BU168" s="66">
        <f>SUM(BT168*$E168*$F168*$H168*$K168*$BU$9)</f>
        <v>0</v>
      </c>
      <c r="BV168" s="88"/>
      <c r="BW168" s="66">
        <f>SUM(BV168*$E168*$F168*$H168*$K168*$BW$9)</f>
        <v>0</v>
      </c>
      <c r="BX168" s="88"/>
      <c r="BY168" s="66">
        <f>(BX168*$E168*$F168*$H168*$K168*BY$9)</f>
        <v>0</v>
      </c>
      <c r="BZ168" s="66"/>
      <c r="CA168" s="66">
        <f>(BZ168*$E168*$F168*$H168*$K168*CA$9)</f>
        <v>0</v>
      </c>
      <c r="CB168" s="88"/>
      <c r="CC168" s="66">
        <f>(CB168*$E168*$F168*$H168*$L168*CC$9)</f>
        <v>0</v>
      </c>
      <c r="CD168" s="88"/>
      <c r="CE168" s="66">
        <f>(CD168*$E168*$F168*$H168*$M168*CE$9)</f>
        <v>0</v>
      </c>
      <c r="CF168" s="66"/>
      <c r="CG168" s="66">
        <f>(CF168*$E168*$F168*$H168*$K168*CG$9)</f>
        <v>0</v>
      </c>
      <c r="CH168" s="66"/>
      <c r="CI168" s="66">
        <f>(CH168*$E168*$F168*$H168*$J168*CI$9)</f>
        <v>0</v>
      </c>
      <c r="CJ168" s="92"/>
      <c r="CK168" s="92"/>
      <c r="CL168" s="93">
        <f>SUM(P168+N168+R168+T168+Z168+X168+V168+AD168+AB168+AF168+BB168+BF168+AH168+AP168+AR168+BP168+BR168+BN168+BT168+BV168+BJ168+AJ168+AL168+AN168+BD168+BH168+AT168+AV168+AX168+AZ168+BL168+BX168+BZ168+CB168+CD168+CF168+CH168)</f>
        <v>20</v>
      </c>
      <c r="CM168" s="93">
        <f>SUM(Q168+O168+S168+U168+AA168+Y168+W168+AE168+AC168+AG168+BC168+BG168+AI168+AQ168+AS168+BQ168+BS168+BO168+BU168+BW168+BK168+AK168+AM168+AO168+BE168+BI168+AU168+AW168+AY168+BA168+BM168+BY168+CA168+CC168+CE168+CG168+CI168)</f>
        <v>580257.21600000001</v>
      </c>
      <c r="CN168" s="66">
        <f>[3]ДС!EP169</f>
        <v>101</v>
      </c>
      <c r="CO168" s="67">
        <f>[3]ДС!EQ169</f>
        <v>2441915.784</v>
      </c>
      <c r="CP168" s="94">
        <f>CL168+CN168</f>
        <v>121</v>
      </c>
      <c r="CQ168" s="94">
        <f>CM168+CO168</f>
        <v>3022173</v>
      </c>
    </row>
    <row r="169" spans="1:96" s="1" customFormat="1" ht="18.75" customHeight="1" x14ac:dyDescent="0.25">
      <c r="A169" s="54">
        <v>27</v>
      </c>
      <c r="B169" s="54"/>
      <c r="C169" s="192" t="s">
        <v>381</v>
      </c>
      <c r="D169" s="163" t="s">
        <v>382</v>
      </c>
      <c r="E169" s="80">
        <v>17622</v>
      </c>
      <c r="F169" s="133">
        <v>0.74</v>
      </c>
      <c r="G169" s="115"/>
      <c r="H169" s="58"/>
      <c r="I169" s="58"/>
      <c r="J169" s="70">
        <v>1.4</v>
      </c>
      <c r="K169" s="71">
        <v>1.68</v>
      </c>
      <c r="L169" s="71">
        <v>2.23</v>
      </c>
      <c r="M169" s="72">
        <v>2.57</v>
      </c>
      <c r="N169" s="134">
        <f>N170</f>
        <v>0</v>
      </c>
      <c r="O169" s="134">
        <f t="shared" ref="O169:BZ169" si="509">O170</f>
        <v>0</v>
      </c>
      <c r="P169" s="134">
        <f t="shared" si="509"/>
        <v>0</v>
      </c>
      <c r="Q169" s="134">
        <f t="shared" si="509"/>
        <v>0</v>
      </c>
      <c r="R169" s="134">
        <f t="shared" si="509"/>
        <v>0</v>
      </c>
      <c r="S169" s="134">
        <f t="shared" si="509"/>
        <v>0</v>
      </c>
      <c r="T169" s="134">
        <f t="shared" si="509"/>
        <v>0</v>
      </c>
      <c r="U169" s="134">
        <f t="shared" si="509"/>
        <v>0</v>
      </c>
      <c r="V169" s="134">
        <f t="shared" si="509"/>
        <v>0</v>
      </c>
      <c r="W169" s="134">
        <f t="shared" si="509"/>
        <v>0</v>
      </c>
      <c r="X169" s="134">
        <f t="shared" si="509"/>
        <v>0</v>
      </c>
      <c r="Y169" s="134">
        <f t="shared" si="509"/>
        <v>0</v>
      </c>
      <c r="Z169" s="134">
        <f t="shared" si="509"/>
        <v>0</v>
      </c>
      <c r="AA169" s="134">
        <f t="shared" si="509"/>
        <v>0</v>
      </c>
      <c r="AB169" s="134">
        <f t="shared" si="509"/>
        <v>15</v>
      </c>
      <c r="AC169" s="134">
        <f t="shared" si="509"/>
        <v>273845.88</v>
      </c>
      <c r="AD169" s="134">
        <f t="shared" si="509"/>
        <v>0</v>
      </c>
      <c r="AE169" s="134">
        <f t="shared" si="509"/>
        <v>0</v>
      </c>
      <c r="AF169" s="134">
        <f t="shared" si="509"/>
        <v>0</v>
      </c>
      <c r="AG169" s="134">
        <f t="shared" si="509"/>
        <v>0</v>
      </c>
      <c r="AH169" s="134">
        <f t="shared" si="509"/>
        <v>0</v>
      </c>
      <c r="AI169" s="134">
        <f t="shared" si="509"/>
        <v>0</v>
      </c>
      <c r="AJ169" s="134">
        <f t="shared" si="509"/>
        <v>0</v>
      </c>
      <c r="AK169" s="134">
        <f t="shared" si="509"/>
        <v>0</v>
      </c>
      <c r="AL169" s="134">
        <f t="shared" si="509"/>
        <v>0</v>
      </c>
      <c r="AM169" s="134">
        <f t="shared" si="509"/>
        <v>0</v>
      </c>
      <c r="AN169" s="134">
        <f t="shared" si="509"/>
        <v>0</v>
      </c>
      <c r="AO169" s="134">
        <f t="shared" si="509"/>
        <v>0</v>
      </c>
      <c r="AP169" s="134">
        <f t="shared" si="509"/>
        <v>0</v>
      </c>
      <c r="AQ169" s="134">
        <f t="shared" si="509"/>
        <v>0</v>
      </c>
      <c r="AR169" s="134">
        <f t="shared" si="509"/>
        <v>0</v>
      </c>
      <c r="AS169" s="134">
        <f t="shared" si="509"/>
        <v>0</v>
      </c>
      <c r="AT169" s="134">
        <f t="shared" si="509"/>
        <v>16</v>
      </c>
      <c r="AU169" s="134">
        <f t="shared" si="509"/>
        <v>292102.272</v>
      </c>
      <c r="AV169" s="134">
        <f t="shared" si="509"/>
        <v>0</v>
      </c>
      <c r="AW169" s="134">
        <f t="shared" si="509"/>
        <v>0</v>
      </c>
      <c r="AX169" s="134">
        <f t="shared" si="509"/>
        <v>0</v>
      </c>
      <c r="AY169" s="134">
        <f t="shared" si="509"/>
        <v>0</v>
      </c>
      <c r="AZ169" s="134">
        <f t="shared" si="509"/>
        <v>1</v>
      </c>
      <c r="BA169" s="134">
        <f t="shared" si="509"/>
        <v>18256.392</v>
      </c>
      <c r="BB169" s="134">
        <f t="shared" si="509"/>
        <v>0</v>
      </c>
      <c r="BC169" s="134">
        <f t="shared" si="509"/>
        <v>0</v>
      </c>
      <c r="BD169" s="134">
        <f t="shared" si="509"/>
        <v>0</v>
      </c>
      <c r="BE169" s="134">
        <f t="shared" si="509"/>
        <v>0</v>
      </c>
      <c r="BF169" s="134">
        <f t="shared" si="509"/>
        <v>15</v>
      </c>
      <c r="BG169" s="134">
        <f t="shared" si="509"/>
        <v>328615.05599999998</v>
      </c>
      <c r="BH169" s="134">
        <f t="shared" si="509"/>
        <v>0</v>
      </c>
      <c r="BI169" s="134">
        <f t="shared" si="509"/>
        <v>0</v>
      </c>
      <c r="BJ169" s="134">
        <f t="shared" si="509"/>
        <v>0</v>
      </c>
      <c r="BK169" s="134">
        <f t="shared" si="509"/>
        <v>0</v>
      </c>
      <c r="BL169" s="134">
        <f t="shared" si="509"/>
        <v>0</v>
      </c>
      <c r="BM169" s="134">
        <f t="shared" si="509"/>
        <v>0</v>
      </c>
      <c r="BN169" s="134">
        <f t="shared" si="509"/>
        <v>10</v>
      </c>
      <c r="BO169" s="134">
        <f t="shared" si="509"/>
        <v>219076.704</v>
      </c>
      <c r="BP169" s="134">
        <f t="shared" si="509"/>
        <v>0</v>
      </c>
      <c r="BQ169" s="134">
        <f t="shared" si="509"/>
        <v>0</v>
      </c>
      <c r="BR169" s="134">
        <f t="shared" si="509"/>
        <v>0</v>
      </c>
      <c r="BS169" s="134">
        <f t="shared" si="509"/>
        <v>0</v>
      </c>
      <c r="BT169" s="134">
        <f t="shared" si="509"/>
        <v>0</v>
      </c>
      <c r="BU169" s="134">
        <f t="shared" si="509"/>
        <v>0</v>
      </c>
      <c r="BV169" s="134">
        <f t="shared" si="509"/>
        <v>0</v>
      </c>
      <c r="BW169" s="134">
        <f t="shared" si="509"/>
        <v>0</v>
      </c>
      <c r="BX169" s="134">
        <f t="shared" si="509"/>
        <v>1</v>
      </c>
      <c r="BY169" s="134">
        <f t="shared" si="509"/>
        <v>21907.670399999999</v>
      </c>
      <c r="BZ169" s="118">
        <f t="shared" si="509"/>
        <v>0</v>
      </c>
      <c r="CA169" s="134">
        <f t="shared" ref="CA169:CQ169" si="510">CA170</f>
        <v>0</v>
      </c>
      <c r="CB169" s="134">
        <f t="shared" si="510"/>
        <v>0</v>
      </c>
      <c r="CC169" s="134">
        <f t="shared" si="510"/>
        <v>0</v>
      </c>
      <c r="CD169" s="134">
        <f t="shared" si="510"/>
        <v>0</v>
      </c>
      <c r="CE169" s="134">
        <f t="shared" si="510"/>
        <v>0</v>
      </c>
      <c r="CF169" s="134">
        <f t="shared" si="510"/>
        <v>0</v>
      </c>
      <c r="CG169" s="134">
        <f t="shared" si="510"/>
        <v>0</v>
      </c>
      <c r="CH169" s="134">
        <f t="shared" si="510"/>
        <v>0</v>
      </c>
      <c r="CI169" s="134">
        <f t="shared" si="510"/>
        <v>0</v>
      </c>
      <c r="CJ169" s="134">
        <f t="shared" si="510"/>
        <v>0</v>
      </c>
      <c r="CK169" s="134">
        <f t="shared" si="510"/>
        <v>0</v>
      </c>
      <c r="CL169" s="134">
        <f t="shared" si="510"/>
        <v>58</v>
      </c>
      <c r="CM169" s="134">
        <f t="shared" si="510"/>
        <v>1153803.9743999999</v>
      </c>
      <c r="CN169" s="134">
        <f t="shared" si="510"/>
        <v>17</v>
      </c>
      <c r="CO169" s="135">
        <f t="shared" si="510"/>
        <v>354174.0048</v>
      </c>
      <c r="CP169" s="118">
        <f t="shared" si="510"/>
        <v>75</v>
      </c>
      <c r="CQ169" s="118">
        <f t="shared" si="510"/>
        <v>1507977.9791999999</v>
      </c>
      <c r="CR169" s="3"/>
    </row>
    <row r="170" spans="1:96" s="3" customFormat="1" ht="30" customHeight="1" x14ac:dyDescent="0.25">
      <c r="A170" s="122"/>
      <c r="B170" s="122">
        <v>134</v>
      </c>
      <c r="C170" s="123" t="s">
        <v>383</v>
      </c>
      <c r="D170" s="164" t="s">
        <v>384</v>
      </c>
      <c r="E170" s="80">
        <v>17622</v>
      </c>
      <c r="F170" s="124">
        <v>0.74</v>
      </c>
      <c r="G170" s="82"/>
      <c r="H170" s="83">
        <v>1</v>
      </c>
      <c r="I170" s="84"/>
      <c r="J170" s="85">
        <v>1.4</v>
      </c>
      <c r="K170" s="85">
        <v>1.68</v>
      </c>
      <c r="L170" s="85">
        <v>2.23</v>
      </c>
      <c r="M170" s="86">
        <v>2.57</v>
      </c>
      <c r="N170" s="95"/>
      <c r="O170" s="66">
        <f>SUM(N170*$E170*$F170*$H170*$J170*$O$9)</f>
        <v>0</v>
      </c>
      <c r="P170" s="88"/>
      <c r="Q170" s="66">
        <f>SUM(P170*$E170*$F170*$H170*$J170*$Q$9)</f>
        <v>0</v>
      </c>
      <c r="R170" s="66"/>
      <c r="S170" s="66">
        <f>SUM(R170*$E170*$F170*$H170*$J170*$S$9)</f>
        <v>0</v>
      </c>
      <c r="T170" s="88"/>
      <c r="U170" s="66">
        <f>SUM(T170*$E170*$F170*$H170*$J170*$U$9)</f>
        <v>0</v>
      </c>
      <c r="V170" s="88"/>
      <c r="W170" s="66">
        <f>SUM(V170*$E170*$F170*$H170*$J170*$W$9)</f>
        <v>0</v>
      </c>
      <c r="X170" s="88"/>
      <c r="Y170" s="66"/>
      <c r="Z170" s="88">
        <v>0</v>
      </c>
      <c r="AA170" s="66">
        <f>SUM(Z170*$E170*$F170*$H170*$J170*$AA$9)</f>
        <v>0</v>
      </c>
      <c r="AB170" s="66">
        <v>15</v>
      </c>
      <c r="AC170" s="66">
        <f>SUM(AB170*$E170*$F170*$H170*$J170*$AC$9)</f>
        <v>273845.88</v>
      </c>
      <c r="AD170" s="66">
        <v>0</v>
      </c>
      <c r="AE170" s="66">
        <f>SUM(AD170*$E170*$F170*$H170*$K170*$AE$9)</f>
        <v>0</v>
      </c>
      <c r="AF170" s="66"/>
      <c r="AG170" s="66">
        <f>SUM(AF170*$E170*$F170*$H170*$K170*$AG$9)</f>
        <v>0</v>
      </c>
      <c r="AH170" s="66"/>
      <c r="AI170" s="66">
        <f>SUM(AH170*$E170*$F170*$H170*$J170*$AI$9)</f>
        <v>0</v>
      </c>
      <c r="AJ170" s="88"/>
      <c r="AK170" s="66">
        <f>SUM(AJ170*$E170*$F170*$H170*$J170*$AK$9)</f>
        <v>0</v>
      </c>
      <c r="AL170" s="88"/>
      <c r="AM170" s="66"/>
      <c r="AN170" s="88"/>
      <c r="AO170" s="66">
        <f>SUM(AN170*$E170*$F170*$H170*$J170*$AO$9)</f>
        <v>0</v>
      </c>
      <c r="AP170" s="88"/>
      <c r="AQ170" s="66">
        <f>SUM(AP170*$E170*$F170*$H170*$J170*$AQ$9)</f>
        <v>0</v>
      </c>
      <c r="AR170" s="66"/>
      <c r="AS170" s="66">
        <f>SUM(AR170*$E170*$F170*$H170*$J170*$AS$9)</f>
        <v>0</v>
      </c>
      <c r="AT170" s="66">
        <v>16</v>
      </c>
      <c r="AU170" s="66">
        <f>SUM(AT170*$E170*$F170*$H170*$J170*$AU$9)</f>
        <v>292102.272</v>
      </c>
      <c r="AV170" s="88"/>
      <c r="AW170" s="66">
        <f>SUM(AV170*$E170*$F170*$H170*$J170*$AW$9)</f>
        <v>0</v>
      </c>
      <c r="AX170" s="66"/>
      <c r="AY170" s="66">
        <f>SUM(AX170*$E170*$F170*$H170*$J170*$AY$9)</f>
        <v>0</v>
      </c>
      <c r="AZ170" s="66">
        <v>1</v>
      </c>
      <c r="BA170" s="66">
        <f>SUM(AZ170*$E170*$F170*$H170*$J170*$BA$9)</f>
        <v>18256.392</v>
      </c>
      <c r="BB170" s="89"/>
      <c r="BC170" s="66">
        <f>SUM(BB170*$E170*$F170*$H170*$K170*$BC$9)</f>
        <v>0</v>
      </c>
      <c r="BD170" s="139"/>
      <c r="BE170" s="66">
        <f>SUM(BD170*$E170*$F170*$H170*$K170*$BE$9)</f>
        <v>0</v>
      </c>
      <c r="BF170" s="66">
        <v>15</v>
      </c>
      <c r="BG170" s="66">
        <f>SUM(BF170*$E170*$F170*$H170*$K170*$BG$9)</f>
        <v>328615.05599999998</v>
      </c>
      <c r="BH170" s="88"/>
      <c r="BI170" s="66">
        <f>SUM(BH170*$E170*$F170*$H170*$K170*$BI$9)</f>
        <v>0</v>
      </c>
      <c r="BJ170" s="66"/>
      <c r="BK170" s="66">
        <f>SUM(BJ170*$E170*$F170*$H170*$K170*$BK$9)</f>
        <v>0</v>
      </c>
      <c r="BL170" s="90"/>
      <c r="BM170" s="66"/>
      <c r="BN170" s="131">
        <v>10</v>
      </c>
      <c r="BO170" s="66">
        <f>SUM(BN170*$E170*$F170*$H170*$K170*$BO$9)</f>
        <v>219076.704</v>
      </c>
      <c r="BP170" s="88"/>
      <c r="BQ170" s="66">
        <f>SUM(BP170*$E170*$F170*$H170*$K170*$BQ$9)</f>
        <v>0</v>
      </c>
      <c r="BR170" s="66"/>
      <c r="BS170" s="66">
        <f>SUM(BR170*$E170*$F170*$H170*$K170*$BS$9)</f>
        <v>0</v>
      </c>
      <c r="BT170" s="88"/>
      <c r="BU170" s="66">
        <f>SUM(BT170*$E170*$F170*$H170*$K170*$BU$9)</f>
        <v>0</v>
      </c>
      <c r="BV170" s="88"/>
      <c r="BW170" s="66">
        <f>SUM(BV170*$E170*$F170*$H170*$K170*$BW$9)</f>
        <v>0</v>
      </c>
      <c r="BX170" s="66">
        <v>1</v>
      </c>
      <c r="BY170" s="66">
        <f>(BX170*$E170*$F170*$H170*$K170*BY$9)</f>
        <v>21907.670399999999</v>
      </c>
      <c r="BZ170" s="66"/>
      <c r="CA170" s="66">
        <f>(BZ170*$E170*$F170*$H170*$K170*CA$9)</f>
        <v>0</v>
      </c>
      <c r="CB170" s="66"/>
      <c r="CC170" s="66">
        <f>(CB170*$E170*$F170*$H170*$L170*CC$9)</f>
        <v>0</v>
      </c>
      <c r="CD170" s="88"/>
      <c r="CE170" s="66">
        <f>(CD170*$E170*$F170*$H170*$M170*CE$9)</f>
        <v>0</v>
      </c>
      <c r="CF170" s="66"/>
      <c r="CG170" s="66">
        <f>(CF170*$E170*$F170*$H170*$K170*CG$9)</f>
        <v>0</v>
      </c>
      <c r="CH170" s="66"/>
      <c r="CI170" s="66">
        <f>(CH170*$E170*$F170*$H170*$J170*CI$9)</f>
        <v>0</v>
      </c>
      <c r="CJ170" s="92"/>
      <c r="CK170" s="92"/>
      <c r="CL170" s="93">
        <f>SUM(P170+N170+R170+T170+Z170+X170+V170+AD170+AB170+AF170+BB170+BF170+AH170+AP170+AR170+BP170+BR170+BN170+BT170+BV170+BJ170+AJ170+AL170+AN170+BD170+BH170+AT170+AV170+AX170+AZ170+BL170+BX170+BZ170+CB170+CD170+CF170+CH170)</f>
        <v>58</v>
      </c>
      <c r="CM170" s="93">
        <f>SUM(Q170+O170+S170+U170+AA170+Y170+W170+AE170+AC170+AG170+BC170+BG170+AI170+AQ170+AS170+BQ170+BS170+BO170+BU170+BW170+BK170+AK170+AM170+AO170+BE170+BI170+AU170+AW170+AY170+BA170+BM170+BY170+CA170+CC170+CE170+CG170+CI170)</f>
        <v>1153803.9743999999</v>
      </c>
      <c r="CN170" s="66">
        <f>[3]ДС!EP171</f>
        <v>17</v>
      </c>
      <c r="CO170" s="67">
        <f>[3]ДС!EQ171</f>
        <v>354174.0048</v>
      </c>
      <c r="CP170" s="94">
        <f>CL170+CN170</f>
        <v>75</v>
      </c>
      <c r="CQ170" s="94">
        <f>CM170+CO170</f>
        <v>1507977.9791999999</v>
      </c>
    </row>
    <row r="171" spans="1:96" s="142" customFormat="1" ht="18.75" customHeight="1" x14ac:dyDescent="0.25">
      <c r="A171" s="141">
        <v>28</v>
      </c>
      <c r="B171" s="141"/>
      <c r="C171" s="192" t="s">
        <v>385</v>
      </c>
      <c r="D171" s="163" t="s">
        <v>386</v>
      </c>
      <c r="E171" s="80">
        <v>17622</v>
      </c>
      <c r="F171" s="133">
        <v>1.32</v>
      </c>
      <c r="G171" s="115"/>
      <c r="H171" s="58"/>
      <c r="I171" s="58"/>
      <c r="J171" s="70">
        <v>1.4</v>
      </c>
      <c r="K171" s="71">
        <v>1.68</v>
      </c>
      <c r="L171" s="71">
        <v>2.23</v>
      </c>
      <c r="M171" s="72">
        <v>2.57</v>
      </c>
      <c r="N171" s="134">
        <f>N172</f>
        <v>0</v>
      </c>
      <c r="O171" s="134">
        <f t="shared" ref="O171:BZ171" si="511">O172</f>
        <v>0</v>
      </c>
      <c r="P171" s="134">
        <f t="shared" si="511"/>
        <v>0</v>
      </c>
      <c r="Q171" s="134">
        <f t="shared" si="511"/>
        <v>0</v>
      </c>
      <c r="R171" s="134">
        <f t="shared" si="511"/>
        <v>0</v>
      </c>
      <c r="S171" s="134">
        <f t="shared" si="511"/>
        <v>0</v>
      </c>
      <c r="T171" s="134">
        <f t="shared" si="511"/>
        <v>0</v>
      </c>
      <c r="U171" s="134">
        <f t="shared" si="511"/>
        <v>0</v>
      </c>
      <c r="V171" s="134">
        <f t="shared" si="511"/>
        <v>0</v>
      </c>
      <c r="W171" s="134">
        <f t="shared" si="511"/>
        <v>0</v>
      </c>
      <c r="X171" s="134">
        <f t="shared" si="511"/>
        <v>0</v>
      </c>
      <c r="Y171" s="134">
        <f t="shared" si="511"/>
        <v>0</v>
      </c>
      <c r="Z171" s="134">
        <f t="shared" si="511"/>
        <v>0</v>
      </c>
      <c r="AA171" s="134">
        <f t="shared" si="511"/>
        <v>0</v>
      </c>
      <c r="AB171" s="134">
        <f t="shared" si="511"/>
        <v>0</v>
      </c>
      <c r="AC171" s="134">
        <f t="shared" si="511"/>
        <v>0</v>
      </c>
      <c r="AD171" s="134">
        <f t="shared" si="511"/>
        <v>0</v>
      </c>
      <c r="AE171" s="134">
        <f t="shared" si="511"/>
        <v>0</v>
      </c>
      <c r="AF171" s="134">
        <f t="shared" si="511"/>
        <v>0</v>
      </c>
      <c r="AG171" s="134">
        <f t="shared" si="511"/>
        <v>0</v>
      </c>
      <c r="AH171" s="134">
        <f t="shared" si="511"/>
        <v>0</v>
      </c>
      <c r="AI171" s="134">
        <f t="shared" si="511"/>
        <v>0</v>
      </c>
      <c r="AJ171" s="134">
        <f t="shared" si="511"/>
        <v>0</v>
      </c>
      <c r="AK171" s="134">
        <f t="shared" si="511"/>
        <v>0</v>
      </c>
      <c r="AL171" s="134">
        <f t="shared" si="511"/>
        <v>0</v>
      </c>
      <c r="AM171" s="134">
        <f t="shared" si="511"/>
        <v>0</v>
      </c>
      <c r="AN171" s="134">
        <f t="shared" si="511"/>
        <v>0</v>
      </c>
      <c r="AO171" s="134">
        <f t="shared" si="511"/>
        <v>0</v>
      </c>
      <c r="AP171" s="134">
        <f t="shared" si="511"/>
        <v>0</v>
      </c>
      <c r="AQ171" s="134">
        <f t="shared" si="511"/>
        <v>0</v>
      </c>
      <c r="AR171" s="134">
        <f t="shared" si="511"/>
        <v>0</v>
      </c>
      <c r="AS171" s="134">
        <f t="shared" si="511"/>
        <v>0</v>
      </c>
      <c r="AT171" s="134">
        <f t="shared" si="511"/>
        <v>0</v>
      </c>
      <c r="AU171" s="134">
        <f t="shared" si="511"/>
        <v>0</v>
      </c>
      <c r="AV171" s="134">
        <f t="shared" si="511"/>
        <v>0</v>
      </c>
      <c r="AW171" s="134">
        <f t="shared" si="511"/>
        <v>0</v>
      </c>
      <c r="AX171" s="134">
        <f t="shared" si="511"/>
        <v>0</v>
      </c>
      <c r="AY171" s="134">
        <f t="shared" si="511"/>
        <v>0</v>
      </c>
      <c r="AZ171" s="134">
        <f t="shared" si="511"/>
        <v>0</v>
      </c>
      <c r="BA171" s="134">
        <f t="shared" si="511"/>
        <v>0</v>
      </c>
      <c r="BB171" s="134">
        <f t="shared" si="511"/>
        <v>2</v>
      </c>
      <c r="BC171" s="134">
        <f t="shared" si="511"/>
        <v>78157.094400000002</v>
      </c>
      <c r="BD171" s="134">
        <f t="shared" si="511"/>
        <v>0</v>
      </c>
      <c r="BE171" s="134">
        <f t="shared" si="511"/>
        <v>0</v>
      </c>
      <c r="BF171" s="134">
        <f t="shared" si="511"/>
        <v>0</v>
      </c>
      <c r="BG171" s="134">
        <f t="shared" si="511"/>
        <v>0</v>
      </c>
      <c r="BH171" s="134">
        <f t="shared" si="511"/>
        <v>0</v>
      </c>
      <c r="BI171" s="134">
        <f t="shared" si="511"/>
        <v>0</v>
      </c>
      <c r="BJ171" s="134">
        <f t="shared" si="511"/>
        <v>0</v>
      </c>
      <c r="BK171" s="134">
        <f t="shared" si="511"/>
        <v>0</v>
      </c>
      <c r="BL171" s="134">
        <f t="shared" si="511"/>
        <v>0</v>
      </c>
      <c r="BM171" s="134">
        <f t="shared" si="511"/>
        <v>0</v>
      </c>
      <c r="BN171" s="134">
        <f t="shared" si="511"/>
        <v>0</v>
      </c>
      <c r="BO171" s="134">
        <f t="shared" si="511"/>
        <v>0</v>
      </c>
      <c r="BP171" s="134">
        <f t="shared" si="511"/>
        <v>0</v>
      </c>
      <c r="BQ171" s="134">
        <f t="shared" si="511"/>
        <v>0</v>
      </c>
      <c r="BR171" s="134">
        <f t="shared" si="511"/>
        <v>0</v>
      </c>
      <c r="BS171" s="134">
        <f t="shared" si="511"/>
        <v>0</v>
      </c>
      <c r="BT171" s="134">
        <f t="shared" si="511"/>
        <v>0</v>
      </c>
      <c r="BU171" s="134">
        <f t="shared" si="511"/>
        <v>0</v>
      </c>
      <c r="BV171" s="134">
        <f t="shared" si="511"/>
        <v>0</v>
      </c>
      <c r="BW171" s="134">
        <f t="shared" si="511"/>
        <v>0</v>
      </c>
      <c r="BX171" s="134">
        <f t="shared" si="511"/>
        <v>0</v>
      </c>
      <c r="BY171" s="134">
        <f t="shared" si="511"/>
        <v>0</v>
      </c>
      <c r="BZ171" s="118">
        <f t="shared" si="511"/>
        <v>0</v>
      </c>
      <c r="CA171" s="134">
        <f t="shared" ref="CA171:CQ171" si="512">CA172</f>
        <v>0</v>
      </c>
      <c r="CB171" s="134">
        <f t="shared" si="512"/>
        <v>0</v>
      </c>
      <c r="CC171" s="134">
        <f t="shared" si="512"/>
        <v>0</v>
      </c>
      <c r="CD171" s="134">
        <f t="shared" si="512"/>
        <v>0</v>
      </c>
      <c r="CE171" s="134">
        <f t="shared" si="512"/>
        <v>0</v>
      </c>
      <c r="CF171" s="134">
        <f t="shared" si="512"/>
        <v>0</v>
      </c>
      <c r="CG171" s="134">
        <f t="shared" si="512"/>
        <v>0</v>
      </c>
      <c r="CH171" s="134">
        <f t="shared" si="512"/>
        <v>0</v>
      </c>
      <c r="CI171" s="134">
        <f t="shared" si="512"/>
        <v>0</v>
      </c>
      <c r="CJ171" s="134">
        <f t="shared" si="512"/>
        <v>0</v>
      </c>
      <c r="CK171" s="134">
        <f t="shared" si="512"/>
        <v>0</v>
      </c>
      <c r="CL171" s="134">
        <f t="shared" si="512"/>
        <v>2</v>
      </c>
      <c r="CM171" s="134">
        <f t="shared" si="512"/>
        <v>78157.094400000002</v>
      </c>
      <c r="CN171" s="134">
        <f t="shared" si="512"/>
        <v>0</v>
      </c>
      <c r="CO171" s="135">
        <f t="shared" si="512"/>
        <v>0</v>
      </c>
      <c r="CP171" s="118">
        <f t="shared" si="512"/>
        <v>2</v>
      </c>
      <c r="CQ171" s="118">
        <f t="shared" si="512"/>
        <v>78157.094400000002</v>
      </c>
    </row>
    <row r="172" spans="1:96" s="3" customFormat="1" ht="30" customHeight="1" x14ac:dyDescent="0.25">
      <c r="A172" s="122"/>
      <c r="B172" s="122">
        <v>135</v>
      </c>
      <c r="C172" s="123" t="s">
        <v>387</v>
      </c>
      <c r="D172" s="162" t="s">
        <v>388</v>
      </c>
      <c r="E172" s="80">
        <v>17622</v>
      </c>
      <c r="F172" s="81">
        <v>1.32</v>
      </c>
      <c r="G172" s="82"/>
      <c r="H172" s="83">
        <v>1</v>
      </c>
      <c r="I172" s="84"/>
      <c r="J172" s="85">
        <v>1.4</v>
      </c>
      <c r="K172" s="85">
        <v>1.68</v>
      </c>
      <c r="L172" s="85">
        <v>2.23</v>
      </c>
      <c r="M172" s="86">
        <v>2.57</v>
      </c>
      <c r="N172" s="95">
        <v>0</v>
      </c>
      <c r="O172" s="66">
        <f>SUM(N172*$E172*$F172*$H172*$J172*$O$9)</f>
        <v>0</v>
      </c>
      <c r="P172" s="88">
        <v>0</v>
      </c>
      <c r="Q172" s="66">
        <f>SUM(P172*$E172*$F172*$H172*$J172*$Q$9)</f>
        <v>0</v>
      </c>
      <c r="R172" s="66">
        <v>0</v>
      </c>
      <c r="S172" s="66">
        <f>SUM(R172*$E172*$F172*$H172*$J172*$S$9)</f>
        <v>0</v>
      </c>
      <c r="T172" s="88">
        <v>0</v>
      </c>
      <c r="U172" s="66">
        <f>SUM(T172*$E172*$F172*$H172*$J172*$U$9)</f>
        <v>0</v>
      </c>
      <c r="V172" s="88">
        <v>0</v>
      </c>
      <c r="W172" s="66">
        <f>SUM(V172*$E172*$F172*$H172*$J172*$W$9)</f>
        <v>0</v>
      </c>
      <c r="X172" s="88"/>
      <c r="Y172" s="66"/>
      <c r="Z172" s="88"/>
      <c r="AA172" s="66">
        <f>SUM(Z172*$E172*$F172*$H172*$J172*$AA$9)</f>
        <v>0</v>
      </c>
      <c r="AB172" s="66">
        <v>0</v>
      </c>
      <c r="AC172" s="66">
        <f>SUM(AB172*$E172*$F172*$H172*$J172*$AC$9)</f>
        <v>0</v>
      </c>
      <c r="AD172" s="66">
        <v>0</v>
      </c>
      <c r="AE172" s="66">
        <f>SUM(AD172*$E172*$F172*$H172*$K172*$AE$9)</f>
        <v>0</v>
      </c>
      <c r="AF172" s="66">
        <v>0</v>
      </c>
      <c r="AG172" s="66">
        <f>SUM(AF172*$E172*$F172*$H172*$K172*$AG$9)</f>
        <v>0</v>
      </c>
      <c r="AH172" s="66"/>
      <c r="AI172" s="66">
        <f>SUM(AH172*$E172*$F172*$H172*$J172*$AI$9)</f>
        <v>0</v>
      </c>
      <c r="AJ172" s="88">
        <v>0</v>
      </c>
      <c r="AK172" s="66">
        <f>SUM(AJ172*$E172*$F172*$H172*$J172*$AK$9)</f>
        <v>0</v>
      </c>
      <c r="AL172" s="88"/>
      <c r="AM172" s="66"/>
      <c r="AN172" s="88"/>
      <c r="AO172" s="66">
        <f>SUM(AN172*$E172*$F172*$H172*$J172*$AO$9)</f>
        <v>0</v>
      </c>
      <c r="AP172" s="88">
        <v>0</v>
      </c>
      <c r="AQ172" s="66">
        <f>SUM(AP172*$E172*$F172*$H172*$J172*$AQ$9)</f>
        <v>0</v>
      </c>
      <c r="AR172" s="66">
        <v>0</v>
      </c>
      <c r="AS172" s="66">
        <f>SUM(AR172*$E172*$F172*$H172*$J172*$AS$9)</f>
        <v>0</v>
      </c>
      <c r="AT172" s="88">
        <v>0</v>
      </c>
      <c r="AU172" s="66">
        <f>SUM(AT172*$E172*$F172*$H172*$J172*$AU$9)</f>
        <v>0</v>
      </c>
      <c r="AV172" s="88">
        <v>0</v>
      </c>
      <c r="AW172" s="66">
        <f>SUM(AV172*$E172*$F172*$H172*$J172*$AW$9)</f>
        <v>0</v>
      </c>
      <c r="AX172" s="88">
        <v>0</v>
      </c>
      <c r="AY172" s="66">
        <f>SUM(AX172*$E172*$F172*$H172*$J172*$AY$9)</f>
        <v>0</v>
      </c>
      <c r="AZ172" s="66"/>
      <c r="BA172" s="66">
        <f>SUM(AZ172*$E172*$F172*$H172*$J172*$BA$9)</f>
        <v>0</v>
      </c>
      <c r="BB172" s="89">
        <v>2</v>
      </c>
      <c r="BC172" s="66">
        <f>SUM(BB172*$E172*$F172*$H172*$K172*$BC$9)</f>
        <v>78157.094400000002</v>
      </c>
      <c r="BD172" s="139">
        <v>0</v>
      </c>
      <c r="BE172" s="66">
        <f>SUM(BD172*$E172*$F172*$H172*$K172*$BE$9)</f>
        <v>0</v>
      </c>
      <c r="BF172" s="66">
        <v>0</v>
      </c>
      <c r="BG172" s="66">
        <f>SUM(BF172*$E172*$F172*$H172*$K172*$BG$9)</f>
        <v>0</v>
      </c>
      <c r="BH172" s="88">
        <v>0</v>
      </c>
      <c r="BI172" s="66">
        <f>SUM(BH172*$E172*$F172*$H172*$K172*$BI$9)</f>
        <v>0</v>
      </c>
      <c r="BJ172" s="88">
        <v>0</v>
      </c>
      <c r="BK172" s="66">
        <f>SUM(BJ172*$E172*$F172*$H172*$K172*$BK$9)</f>
        <v>0</v>
      </c>
      <c r="BL172" s="90"/>
      <c r="BM172" s="66"/>
      <c r="BN172" s="88">
        <v>0</v>
      </c>
      <c r="BO172" s="66">
        <f>SUM(BN172*$E172*$F172*$H172*$K172*$BO$9)</f>
        <v>0</v>
      </c>
      <c r="BP172" s="88">
        <v>0</v>
      </c>
      <c r="BQ172" s="66">
        <f>SUM(BP172*$E172*$F172*$H172*$K172*$BQ$9)</f>
        <v>0</v>
      </c>
      <c r="BR172" s="66">
        <v>0</v>
      </c>
      <c r="BS172" s="66">
        <f>SUM(BR172*$E172*$F172*$H172*$K172*$BS$9)</f>
        <v>0</v>
      </c>
      <c r="BT172" s="88">
        <v>0</v>
      </c>
      <c r="BU172" s="66">
        <f>SUM(BT172*$E172*$F172*$H172*$K172*$BU$9)</f>
        <v>0</v>
      </c>
      <c r="BV172" s="88"/>
      <c r="BW172" s="66">
        <f>SUM(BV172*$E172*$F172*$H172*$K172*$BW$9)</f>
        <v>0</v>
      </c>
      <c r="BX172" s="88"/>
      <c r="BY172" s="66">
        <f>(BX172*$E172*$F172*$H172*$K172*BY$9)</f>
        <v>0</v>
      </c>
      <c r="BZ172" s="66"/>
      <c r="CA172" s="66">
        <f>(BZ172*$E172*$F172*$H172*$K172*CA$9)</f>
        <v>0</v>
      </c>
      <c r="CB172" s="66">
        <v>0</v>
      </c>
      <c r="CC172" s="66">
        <f>(CB172*$E172*$F172*$H172*$L172*CC$9)</f>
        <v>0</v>
      </c>
      <c r="CD172" s="88">
        <v>0</v>
      </c>
      <c r="CE172" s="66">
        <f>(CD172*$E172*$F172*$H172*$M172*CE$9)</f>
        <v>0</v>
      </c>
      <c r="CF172" s="66"/>
      <c r="CG172" s="66">
        <f>(CF172*$E172*$F172*$H172*$K172*CG$9)</f>
        <v>0</v>
      </c>
      <c r="CH172" s="66"/>
      <c r="CI172" s="66">
        <f>(CH172*$E172*$F172*$H172*$J172*CI$9)</f>
        <v>0</v>
      </c>
      <c r="CJ172" s="92"/>
      <c r="CK172" s="92"/>
      <c r="CL172" s="93">
        <f>SUM(P172+N172+R172+T172+Z172+X172+V172+AD172+AB172+AF172+BB172+BF172+AH172+AP172+AR172+BP172+BR172+BN172+BT172+BV172+BJ172+AJ172+AL172+AN172+BD172+BH172+AT172+AV172+AX172+AZ172+BL172+BX172+BZ172+CB172+CD172+CF172+CH172)</f>
        <v>2</v>
      </c>
      <c r="CM172" s="93">
        <f>SUM(Q172+O172+S172+U172+AA172+Y172+W172+AE172+AC172+AG172+BC172+BG172+AI172+AQ172+AS172+BQ172+BS172+BO172+BU172+BW172+BK172+AK172+AM172+AO172+BE172+BI172+AU172+AW172+AY172+BA172+BM172+BY172+CA172+CC172+CE172+CG172+CI172)</f>
        <v>78157.094400000002</v>
      </c>
      <c r="CN172" s="66">
        <f>[3]ДС!EP173</f>
        <v>0</v>
      </c>
      <c r="CO172" s="67">
        <f>[3]ДС!EQ173</f>
        <v>0</v>
      </c>
      <c r="CP172" s="94">
        <f>CL172+CN172</f>
        <v>2</v>
      </c>
      <c r="CQ172" s="94">
        <f>CM172+CO172</f>
        <v>78157.094400000002</v>
      </c>
    </row>
    <row r="173" spans="1:96" s="1" customFormat="1" ht="18.75" customHeight="1" x14ac:dyDescent="0.25">
      <c r="A173" s="54">
        <v>29</v>
      </c>
      <c r="B173" s="54"/>
      <c r="C173" s="192" t="s">
        <v>389</v>
      </c>
      <c r="D173" s="163" t="s">
        <v>390</v>
      </c>
      <c r="E173" s="80">
        <v>17622</v>
      </c>
      <c r="F173" s="133">
        <v>1.25</v>
      </c>
      <c r="G173" s="115"/>
      <c r="H173" s="58"/>
      <c r="I173" s="58"/>
      <c r="J173" s="70">
        <v>1.4</v>
      </c>
      <c r="K173" s="71">
        <v>1.68</v>
      </c>
      <c r="L173" s="71">
        <v>2.23</v>
      </c>
      <c r="M173" s="72">
        <v>2.57</v>
      </c>
      <c r="N173" s="134">
        <f>SUM(N174:N177)</f>
        <v>34</v>
      </c>
      <c r="O173" s="134">
        <f t="shared" ref="O173:BZ173" si="513">SUM(O174:O177)</f>
        <v>792672.80399999989</v>
      </c>
      <c r="P173" s="134">
        <f t="shared" si="513"/>
        <v>75</v>
      </c>
      <c r="Q173" s="134">
        <f t="shared" si="513"/>
        <v>3312054.8999999994</v>
      </c>
      <c r="R173" s="134">
        <f t="shared" si="513"/>
        <v>195</v>
      </c>
      <c r="S173" s="134">
        <f t="shared" si="513"/>
        <v>6435378.1799999997</v>
      </c>
      <c r="T173" s="134">
        <f t="shared" si="513"/>
        <v>1</v>
      </c>
      <c r="U173" s="134">
        <f t="shared" si="513"/>
        <v>23313.905999999999</v>
      </c>
      <c r="V173" s="134">
        <f t="shared" si="513"/>
        <v>0</v>
      </c>
      <c r="W173" s="134">
        <f t="shared" si="513"/>
        <v>0</v>
      </c>
      <c r="X173" s="134">
        <f t="shared" si="513"/>
        <v>0</v>
      </c>
      <c r="Y173" s="134">
        <f t="shared" si="513"/>
        <v>0</v>
      </c>
      <c r="Z173" s="134">
        <f t="shared" si="513"/>
        <v>0</v>
      </c>
      <c r="AA173" s="134">
        <f t="shared" si="513"/>
        <v>0</v>
      </c>
      <c r="AB173" s="134">
        <f t="shared" si="513"/>
        <v>12</v>
      </c>
      <c r="AC173" s="134">
        <f t="shared" si="513"/>
        <v>279766.87199999997</v>
      </c>
      <c r="AD173" s="134">
        <f t="shared" si="513"/>
        <v>0</v>
      </c>
      <c r="AE173" s="134">
        <f t="shared" si="513"/>
        <v>0</v>
      </c>
      <c r="AF173" s="134">
        <f t="shared" si="513"/>
        <v>50</v>
      </c>
      <c r="AG173" s="134">
        <f t="shared" si="513"/>
        <v>1398834.3599999999</v>
      </c>
      <c r="AH173" s="134">
        <f t="shared" si="513"/>
        <v>0</v>
      </c>
      <c r="AI173" s="134">
        <f t="shared" si="513"/>
        <v>0</v>
      </c>
      <c r="AJ173" s="134">
        <f t="shared" si="513"/>
        <v>0</v>
      </c>
      <c r="AK173" s="134">
        <f t="shared" si="513"/>
        <v>0</v>
      </c>
      <c r="AL173" s="134">
        <f t="shared" si="513"/>
        <v>0</v>
      </c>
      <c r="AM173" s="134">
        <f t="shared" si="513"/>
        <v>0</v>
      </c>
      <c r="AN173" s="134">
        <f t="shared" si="513"/>
        <v>0</v>
      </c>
      <c r="AO173" s="134">
        <f t="shared" si="513"/>
        <v>0</v>
      </c>
      <c r="AP173" s="134">
        <f t="shared" si="513"/>
        <v>0</v>
      </c>
      <c r="AQ173" s="134">
        <f t="shared" si="513"/>
        <v>0</v>
      </c>
      <c r="AR173" s="134">
        <f t="shared" si="513"/>
        <v>55</v>
      </c>
      <c r="AS173" s="134">
        <f t="shared" si="513"/>
        <v>1282264.83</v>
      </c>
      <c r="AT173" s="134">
        <f t="shared" si="513"/>
        <v>0</v>
      </c>
      <c r="AU173" s="134">
        <f t="shared" si="513"/>
        <v>0</v>
      </c>
      <c r="AV173" s="134">
        <f t="shared" si="513"/>
        <v>0</v>
      </c>
      <c r="AW173" s="134">
        <f t="shared" si="513"/>
        <v>0</v>
      </c>
      <c r="AX173" s="134">
        <f t="shared" si="513"/>
        <v>0</v>
      </c>
      <c r="AY173" s="134">
        <f t="shared" si="513"/>
        <v>0</v>
      </c>
      <c r="AZ173" s="134">
        <f t="shared" si="513"/>
        <v>94</v>
      </c>
      <c r="BA173" s="134">
        <f t="shared" si="513"/>
        <v>2399111.946</v>
      </c>
      <c r="BB173" s="134">
        <f t="shared" si="513"/>
        <v>48</v>
      </c>
      <c r="BC173" s="134">
        <f t="shared" si="513"/>
        <v>1694587.9103999999</v>
      </c>
      <c r="BD173" s="134">
        <f t="shared" si="513"/>
        <v>0</v>
      </c>
      <c r="BE173" s="134">
        <f t="shared" si="513"/>
        <v>0</v>
      </c>
      <c r="BF173" s="134">
        <f t="shared" si="513"/>
        <v>11</v>
      </c>
      <c r="BG173" s="134">
        <f t="shared" si="513"/>
        <v>373762.62</v>
      </c>
      <c r="BH173" s="134">
        <f t="shared" si="513"/>
        <v>0</v>
      </c>
      <c r="BI173" s="134">
        <f t="shared" si="513"/>
        <v>0</v>
      </c>
      <c r="BJ173" s="134">
        <f t="shared" si="513"/>
        <v>73</v>
      </c>
      <c r="BK173" s="134">
        <f t="shared" si="513"/>
        <v>2086261.5312000001</v>
      </c>
      <c r="BL173" s="134">
        <f t="shared" si="513"/>
        <v>0</v>
      </c>
      <c r="BM173" s="134">
        <f t="shared" si="513"/>
        <v>0</v>
      </c>
      <c r="BN173" s="134">
        <f t="shared" si="513"/>
        <v>60</v>
      </c>
      <c r="BO173" s="134">
        <f t="shared" si="513"/>
        <v>2557868.5439999998</v>
      </c>
      <c r="BP173" s="134">
        <f t="shared" si="513"/>
        <v>0</v>
      </c>
      <c r="BQ173" s="134">
        <f t="shared" si="513"/>
        <v>0</v>
      </c>
      <c r="BR173" s="134">
        <f t="shared" si="513"/>
        <v>32</v>
      </c>
      <c r="BS173" s="134">
        <f t="shared" si="513"/>
        <v>924562.90080000006</v>
      </c>
      <c r="BT173" s="134">
        <f t="shared" si="513"/>
        <v>10</v>
      </c>
      <c r="BU173" s="134">
        <f t="shared" si="513"/>
        <v>279766.87199999997</v>
      </c>
      <c r="BV173" s="134">
        <f t="shared" si="513"/>
        <v>8</v>
      </c>
      <c r="BW173" s="134">
        <f t="shared" si="513"/>
        <v>223813.4976</v>
      </c>
      <c r="BX173" s="134">
        <f t="shared" si="513"/>
        <v>0</v>
      </c>
      <c r="BY173" s="134">
        <f t="shared" si="513"/>
        <v>0</v>
      </c>
      <c r="BZ173" s="118">
        <f t="shared" si="513"/>
        <v>8</v>
      </c>
      <c r="CA173" s="134">
        <f t="shared" ref="CA173:CQ173" si="514">SUM(CA174:CA177)</f>
        <v>223813.4976</v>
      </c>
      <c r="CB173" s="134">
        <f t="shared" si="514"/>
        <v>40</v>
      </c>
      <c r="CC173" s="134">
        <f t="shared" si="514"/>
        <v>1485428.868</v>
      </c>
      <c r="CD173" s="134">
        <f t="shared" si="514"/>
        <v>45</v>
      </c>
      <c r="CE173" s="134">
        <f t="shared" si="514"/>
        <v>1925895.1635</v>
      </c>
      <c r="CF173" s="134">
        <f t="shared" si="514"/>
        <v>0</v>
      </c>
      <c r="CG173" s="134">
        <f t="shared" si="514"/>
        <v>0</v>
      </c>
      <c r="CH173" s="134">
        <f t="shared" si="514"/>
        <v>0</v>
      </c>
      <c r="CI173" s="134">
        <f t="shared" si="514"/>
        <v>0</v>
      </c>
      <c r="CJ173" s="134">
        <f t="shared" si="514"/>
        <v>0</v>
      </c>
      <c r="CK173" s="134">
        <f t="shared" si="514"/>
        <v>0</v>
      </c>
      <c r="CL173" s="134">
        <f t="shared" si="514"/>
        <v>851</v>
      </c>
      <c r="CM173" s="134">
        <f t="shared" si="514"/>
        <v>27699159.203100003</v>
      </c>
      <c r="CN173" s="134">
        <f t="shared" si="514"/>
        <v>1589</v>
      </c>
      <c r="CO173" s="135">
        <f t="shared" si="514"/>
        <v>42454937.378699988</v>
      </c>
      <c r="CP173" s="118">
        <f t="shared" si="514"/>
        <v>2440</v>
      </c>
      <c r="CQ173" s="118">
        <f t="shared" si="514"/>
        <v>70154096.581799984</v>
      </c>
      <c r="CR173" s="3"/>
    </row>
    <row r="174" spans="1:96" s="3" customFormat="1" ht="30" customHeight="1" x14ac:dyDescent="0.25">
      <c r="A174" s="122"/>
      <c r="B174" s="122">
        <v>136</v>
      </c>
      <c r="C174" s="123" t="s">
        <v>391</v>
      </c>
      <c r="D174" s="162" t="s">
        <v>392</v>
      </c>
      <c r="E174" s="80">
        <v>17622</v>
      </c>
      <c r="F174" s="81">
        <v>1.44</v>
      </c>
      <c r="G174" s="82"/>
      <c r="H174" s="83">
        <v>1</v>
      </c>
      <c r="I174" s="84"/>
      <c r="J174" s="85">
        <v>1.4</v>
      </c>
      <c r="K174" s="85">
        <v>1.68</v>
      </c>
      <c r="L174" s="85">
        <v>2.23</v>
      </c>
      <c r="M174" s="86">
        <v>2.57</v>
      </c>
      <c r="N174" s="95">
        <v>0</v>
      </c>
      <c r="O174" s="66">
        <f t="shared" ref="O174:O177" si="515">SUM(N174*$E174*$F174*$H174*$J174*$O$9)</f>
        <v>0</v>
      </c>
      <c r="P174" s="66">
        <v>50</v>
      </c>
      <c r="Q174" s="66">
        <f>SUM(P174*$E174*$F174*$H174*$J174*$Q$9)</f>
        <v>1776297.5999999999</v>
      </c>
      <c r="R174" s="66">
        <v>111</v>
      </c>
      <c r="S174" s="66">
        <f>SUM(R174*$E174*$F174*$H174*$J174*$S$9)</f>
        <v>3943380.6719999998</v>
      </c>
      <c r="T174" s="88">
        <v>0</v>
      </c>
      <c r="U174" s="66">
        <f>SUM(T174*$E174*$F174*$H174*$J174*$U$9)</f>
        <v>0</v>
      </c>
      <c r="V174" s="88">
        <v>0</v>
      </c>
      <c r="W174" s="66">
        <f>SUM(V174*$E174*$F174*$H174*$J174*$W$9)</f>
        <v>0</v>
      </c>
      <c r="X174" s="88"/>
      <c r="Y174" s="66"/>
      <c r="Z174" s="88">
        <v>0</v>
      </c>
      <c r="AA174" s="66">
        <f>SUM(Z174*$E174*$F174*$H174*$J174*$AA$9)</f>
        <v>0</v>
      </c>
      <c r="AB174" s="66">
        <v>0</v>
      </c>
      <c r="AC174" s="66">
        <f>SUM(AB174*$E174*$F174*$H174*$J174*$AC$9)</f>
        <v>0</v>
      </c>
      <c r="AD174" s="66">
        <v>0</v>
      </c>
      <c r="AE174" s="66">
        <f>SUM(AD174*$E174*$F174*$H174*$K174*$AE$9)</f>
        <v>0</v>
      </c>
      <c r="AF174" s="136"/>
      <c r="AG174" s="66">
        <f>SUM(AF174*$E174*$F174*$H174*$K174*$AG$9)</f>
        <v>0</v>
      </c>
      <c r="AH174" s="66"/>
      <c r="AI174" s="66">
        <f>SUM(AH174*$E174*$F174*$H174*$J174*$AI$9)</f>
        <v>0</v>
      </c>
      <c r="AJ174" s="88">
        <v>0</v>
      </c>
      <c r="AK174" s="66">
        <f>SUM(AJ174*$E174*$F174*$H174*$J174*$AK$9)</f>
        <v>0</v>
      </c>
      <c r="AL174" s="88"/>
      <c r="AM174" s="66"/>
      <c r="AN174" s="88"/>
      <c r="AO174" s="66">
        <f>SUM(AN174*$E174*$F174*$H174*$J174*$AO$9)</f>
        <v>0</v>
      </c>
      <c r="AP174" s="88">
        <v>0</v>
      </c>
      <c r="AQ174" s="66">
        <f>SUM(AP174*$E174*$F174*$H174*$J174*$AQ$9)</f>
        <v>0</v>
      </c>
      <c r="AR174" s="66"/>
      <c r="AS174" s="66">
        <f>SUM(AR174*$E174*$F174*$H174*$J174*$AS$9)</f>
        <v>0</v>
      </c>
      <c r="AT174" s="88">
        <v>0</v>
      </c>
      <c r="AU174" s="66">
        <f>SUM(AT174*$E174*$F174*$H174*$J174*$AU$9)</f>
        <v>0</v>
      </c>
      <c r="AV174" s="88">
        <v>0</v>
      </c>
      <c r="AW174" s="66">
        <f>SUM(AV174*$E174*$F174*$H174*$J174*$AW$9)</f>
        <v>0</v>
      </c>
      <c r="AX174" s="88"/>
      <c r="AY174" s="66">
        <f>SUM(AX174*$E174*$F174*$H174*$J174*$AY$9)</f>
        <v>0</v>
      </c>
      <c r="AZ174" s="66">
        <v>17</v>
      </c>
      <c r="BA174" s="66">
        <f>SUM(AZ174*$E174*$F174*$H174*$J174*$BA$9)</f>
        <v>603941.18400000001</v>
      </c>
      <c r="BB174" s="89">
        <v>24</v>
      </c>
      <c r="BC174" s="66">
        <f>SUM(BB174*$E174*$F174*$H174*$K174*$BC$9)</f>
        <v>1023147.4175999999</v>
      </c>
      <c r="BD174" s="139">
        <v>0</v>
      </c>
      <c r="BE174" s="66">
        <f>SUM(BD174*$E174*$F174*$H174*$K174*$BE$9)</f>
        <v>0</v>
      </c>
      <c r="BF174" s="66">
        <v>3</v>
      </c>
      <c r="BG174" s="66">
        <f>SUM(BF174*$E174*$F174*$H174*$K174*$BG$9)</f>
        <v>127893.42719999999</v>
      </c>
      <c r="BH174" s="88">
        <v>0</v>
      </c>
      <c r="BI174" s="66">
        <f>SUM(BH174*$E174*$F174*$H174*$K174*$BI$9)</f>
        <v>0</v>
      </c>
      <c r="BJ174" s="66">
        <v>3</v>
      </c>
      <c r="BK174" s="66">
        <f>SUM(BJ174*$E174*$F174*$H174*$K174*$BK$9)</f>
        <v>127893.42719999999</v>
      </c>
      <c r="BL174" s="90"/>
      <c r="BM174" s="66"/>
      <c r="BN174" s="66">
        <v>60</v>
      </c>
      <c r="BO174" s="66">
        <f>SUM(BN174*$E174*$F174*$H174*$K174*$BO$9)</f>
        <v>2557868.5439999998</v>
      </c>
      <c r="BP174" s="88">
        <v>0</v>
      </c>
      <c r="BQ174" s="66">
        <f>SUM(BP174*$E174*$F174*$H174*$K174*$BQ$9)</f>
        <v>0</v>
      </c>
      <c r="BR174" s="66">
        <v>2</v>
      </c>
      <c r="BS174" s="66">
        <f>SUM(BR174*$E174*$F174*$H174*$K174*$BS$9)</f>
        <v>85262.284799999994</v>
      </c>
      <c r="BT174" s="88">
        <v>0</v>
      </c>
      <c r="BU174" s="66">
        <f>SUM(BT174*$E174*$F174*$H174*$K174*$BU$9)</f>
        <v>0</v>
      </c>
      <c r="BV174" s="88"/>
      <c r="BW174" s="66">
        <f>SUM(BV174*$E174*$F174*$H174*$K174*$BW$9)</f>
        <v>0</v>
      </c>
      <c r="BX174" s="88"/>
      <c r="BY174" s="66">
        <f>(BX174*$E174*$F174*$H174*$K174*BY$9)</f>
        <v>0</v>
      </c>
      <c r="BZ174" s="66"/>
      <c r="CA174" s="66">
        <f t="shared" ref="CA174:CA177" si="516">(BZ174*$E174*$F174*$H174*$K174*CA$9)</f>
        <v>0</v>
      </c>
      <c r="CB174" s="66">
        <v>0</v>
      </c>
      <c r="CC174" s="66">
        <f t="shared" ref="CC174:CC176" si="517">(CB174*$E174*$F174*$H174*$L174*CC$9)</f>
        <v>0</v>
      </c>
      <c r="CD174" s="88"/>
      <c r="CE174" s="66">
        <f t="shared" ref="CE174:CE177" si="518">(CD174*$E174*$F174*$H174*$M174*CE$9)</f>
        <v>0</v>
      </c>
      <c r="CF174" s="66"/>
      <c r="CG174" s="66">
        <f t="shared" ref="CG174:CG177" si="519">(CF174*$E174*$F174*$H174*$K174*CG$9)</f>
        <v>0</v>
      </c>
      <c r="CH174" s="66"/>
      <c r="CI174" s="66">
        <f t="shared" ref="CI174:CI177" si="520">(CH174*$E174*$F174*$H174*$J174*CI$9)</f>
        <v>0</v>
      </c>
      <c r="CJ174" s="92"/>
      <c r="CK174" s="92"/>
      <c r="CL174" s="93">
        <f t="shared" ref="CL174:CM177" si="521">SUM(P174+N174+R174+T174+Z174+X174+V174+AD174+AB174+AF174+BB174+BF174+AH174+AP174+AR174+BP174+BR174+BN174+BT174+BV174+BJ174+AJ174+AL174+AN174+BD174+BH174+AT174+AV174+AX174+AZ174+BL174+BX174+BZ174+CB174+CD174+CF174+CH174)</f>
        <v>270</v>
      </c>
      <c r="CM174" s="93">
        <f t="shared" si="521"/>
        <v>10245684.5568</v>
      </c>
      <c r="CN174" s="66">
        <f>[3]ДС!EP175</f>
        <v>231</v>
      </c>
      <c r="CO174" s="67">
        <f>[3]ДС!EQ175</f>
        <v>8426755.8143999986</v>
      </c>
      <c r="CP174" s="94">
        <f t="shared" ref="CP174:CQ177" si="522">CL174+CN174</f>
        <v>501</v>
      </c>
      <c r="CQ174" s="94">
        <f t="shared" si="522"/>
        <v>18672440.371199999</v>
      </c>
    </row>
    <row r="175" spans="1:96" s="3" customFormat="1" ht="30" customHeight="1" x14ac:dyDescent="0.25">
      <c r="A175" s="122"/>
      <c r="B175" s="122">
        <v>137</v>
      </c>
      <c r="C175" s="123" t="s">
        <v>393</v>
      </c>
      <c r="D175" s="162" t="s">
        <v>394</v>
      </c>
      <c r="E175" s="80">
        <v>17622</v>
      </c>
      <c r="F175" s="81">
        <v>1.69</v>
      </c>
      <c r="G175" s="82"/>
      <c r="H175" s="83">
        <v>1</v>
      </c>
      <c r="I175" s="84"/>
      <c r="J175" s="85">
        <v>1.4</v>
      </c>
      <c r="K175" s="85">
        <v>1.68</v>
      </c>
      <c r="L175" s="85">
        <v>2.23</v>
      </c>
      <c r="M175" s="86">
        <v>2.57</v>
      </c>
      <c r="N175" s="95">
        <v>0</v>
      </c>
      <c r="O175" s="66">
        <f t="shared" si="515"/>
        <v>0</v>
      </c>
      <c r="P175" s="66">
        <v>0</v>
      </c>
      <c r="Q175" s="66">
        <f>SUM(P175*$E175*$F175*$H175*$J175*$Q$9)</f>
        <v>0</v>
      </c>
      <c r="R175" s="66">
        <v>0</v>
      </c>
      <c r="S175" s="66">
        <f>SUM(R175*$E175*$F175*$H175*$J175*$S$9)</f>
        <v>0</v>
      </c>
      <c r="T175" s="88">
        <v>0</v>
      </c>
      <c r="U175" s="66">
        <f>SUM(T175*$E175*$F175*$H175*$J175*$U$9)</f>
        <v>0</v>
      </c>
      <c r="V175" s="88">
        <v>0</v>
      </c>
      <c r="W175" s="66">
        <f>SUM(V175*$E175*$F175*$H175*$J175*$W$9)</f>
        <v>0</v>
      </c>
      <c r="X175" s="88"/>
      <c r="Y175" s="66"/>
      <c r="Z175" s="88">
        <v>0</v>
      </c>
      <c r="AA175" s="66">
        <f>SUM(Z175*$E175*$F175*$H175*$J175*$AA$9)</f>
        <v>0</v>
      </c>
      <c r="AB175" s="66">
        <v>0</v>
      </c>
      <c r="AC175" s="66">
        <f>SUM(AB175*$E175*$F175*$H175*$J175*$AC$9)</f>
        <v>0</v>
      </c>
      <c r="AD175" s="66">
        <v>0</v>
      </c>
      <c r="AE175" s="66">
        <f>SUM(AD175*$E175*$F175*$H175*$K175*$AE$9)</f>
        <v>0</v>
      </c>
      <c r="AF175" s="66">
        <v>0</v>
      </c>
      <c r="AG175" s="66">
        <f>SUM(AF175*$E175*$F175*$H175*$K175*$AG$9)</f>
        <v>0</v>
      </c>
      <c r="AH175" s="66"/>
      <c r="AI175" s="66">
        <f>SUM(AH175*$E175*$F175*$H175*$J175*$AI$9)</f>
        <v>0</v>
      </c>
      <c r="AJ175" s="88">
        <v>0</v>
      </c>
      <c r="AK175" s="66">
        <f>SUM(AJ175*$E175*$F175*$H175*$J175*$AK$9)</f>
        <v>0</v>
      </c>
      <c r="AL175" s="88"/>
      <c r="AM175" s="66"/>
      <c r="AN175" s="88"/>
      <c r="AO175" s="66">
        <f>SUM(AN175*$E175*$F175*$H175*$J175*$AO$9)</f>
        <v>0</v>
      </c>
      <c r="AP175" s="88">
        <v>0</v>
      </c>
      <c r="AQ175" s="66">
        <f>SUM(AP175*$E175*$F175*$H175*$J175*$AQ$9)</f>
        <v>0</v>
      </c>
      <c r="AR175" s="66"/>
      <c r="AS175" s="66">
        <f>SUM(AR175*$E175*$F175*$H175*$J175*$AS$9)</f>
        <v>0</v>
      </c>
      <c r="AT175" s="88">
        <v>0</v>
      </c>
      <c r="AU175" s="66">
        <f>SUM(AT175*$E175*$F175*$H175*$J175*$AU$9)</f>
        <v>0</v>
      </c>
      <c r="AV175" s="88">
        <v>0</v>
      </c>
      <c r="AW175" s="66">
        <f>SUM(AV175*$E175*$F175*$H175*$J175*$AW$9)</f>
        <v>0</v>
      </c>
      <c r="AX175" s="88">
        <v>0</v>
      </c>
      <c r="AY175" s="66">
        <f>SUM(AX175*$E175*$F175*$H175*$J175*$AY$9)</f>
        <v>0</v>
      </c>
      <c r="AZ175" s="66">
        <v>0</v>
      </c>
      <c r="BA175" s="66">
        <f>SUM(AZ175*$E175*$F175*$H175*$J175*$BA$9)</f>
        <v>0</v>
      </c>
      <c r="BB175" s="89">
        <v>0</v>
      </c>
      <c r="BC175" s="66">
        <f>SUM(BB175*$E175*$F175*$H175*$K175*$BC$9)</f>
        <v>0</v>
      </c>
      <c r="BD175" s="139">
        <v>0</v>
      </c>
      <c r="BE175" s="66">
        <f>SUM(BD175*$E175*$F175*$H175*$K175*$BE$9)</f>
        <v>0</v>
      </c>
      <c r="BF175" s="66">
        <v>1</v>
      </c>
      <c r="BG175" s="66">
        <f>SUM(BF175*$E175*$F175*$H175*$K175*$BG$9)</f>
        <v>50032.382400000002</v>
      </c>
      <c r="BH175" s="88">
        <v>0</v>
      </c>
      <c r="BI175" s="66">
        <f>SUM(BH175*$E175*$F175*$H175*$K175*$BI$9)</f>
        <v>0</v>
      </c>
      <c r="BJ175" s="66">
        <v>0</v>
      </c>
      <c r="BK175" s="66">
        <f>SUM(BJ175*$E175*$F175*$H175*$K175*$BK$9)</f>
        <v>0</v>
      </c>
      <c r="BL175" s="90"/>
      <c r="BM175" s="66"/>
      <c r="BN175" s="66"/>
      <c r="BO175" s="66">
        <f>SUM(BN175*$E175*$F175*$H175*$K175*$BO$9)</f>
        <v>0</v>
      </c>
      <c r="BP175" s="88">
        <v>0</v>
      </c>
      <c r="BQ175" s="66">
        <f>SUM(BP175*$E175*$F175*$H175*$K175*$BQ$9)</f>
        <v>0</v>
      </c>
      <c r="BR175" s="66">
        <v>0</v>
      </c>
      <c r="BS175" s="66">
        <f>SUM(BR175*$E175*$F175*$H175*$K175*$BS$9)</f>
        <v>0</v>
      </c>
      <c r="BT175" s="88">
        <v>0</v>
      </c>
      <c r="BU175" s="66">
        <f>SUM(BT175*$E175*$F175*$H175*$K175*$BU$9)</f>
        <v>0</v>
      </c>
      <c r="BV175" s="88"/>
      <c r="BW175" s="66">
        <f>SUM(BV175*$E175*$F175*$H175*$K175*$BW$9)</f>
        <v>0</v>
      </c>
      <c r="BX175" s="88"/>
      <c r="BY175" s="66">
        <f>(BX175*$E175*$F175*$H175*$K175*BY$9)</f>
        <v>0</v>
      </c>
      <c r="BZ175" s="66"/>
      <c r="CA175" s="66">
        <f t="shared" si="516"/>
        <v>0</v>
      </c>
      <c r="CB175" s="66">
        <v>0</v>
      </c>
      <c r="CC175" s="66">
        <f t="shared" si="517"/>
        <v>0</v>
      </c>
      <c r="CD175" s="88">
        <v>0</v>
      </c>
      <c r="CE175" s="66">
        <f t="shared" si="518"/>
        <v>0</v>
      </c>
      <c r="CF175" s="66"/>
      <c r="CG175" s="66">
        <f t="shared" si="519"/>
        <v>0</v>
      </c>
      <c r="CH175" s="66"/>
      <c r="CI175" s="66">
        <f t="shared" si="520"/>
        <v>0</v>
      </c>
      <c r="CJ175" s="92"/>
      <c r="CK175" s="92"/>
      <c r="CL175" s="93">
        <f t="shared" si="521"/>
        <v>1</v>
      </c>
      <c r="CM175" s="93">
        <f t="shared" si="521"/>
        <v>50032.382400000002</v>
      </c>
      <c r="CN175" s="66">
        <f>[3]ДС!EP176</f>
        <v>0</v>
      </c>
      <c r="CO175" s="67">
        <f>[3]ДС!EQ176</f>
        <v>0</v>
      </c>
      <c r="CP175" s="94">
        <f t="shared" si="522"/>
        <v>1</v>
      </c>
      <c r="CQ175" s="94">
        <f t="shared" si="522"/>
        <v>50032.382400000002</v>
      </c>
    </row>
    <row r="176" spans="1:96" s="3" customFormat="1" ht="30" customHeight="1" x14ac:dyDescent="0.25">
      <c r="A176" s="122"/>
      <c r="B176" s="122">
        <v>138</v>
      </c>
      <c r="C176" s="123" t="s">
        <v>395</v>
      </c>
      <c r="D176" s="162" t="s">
        <v>396</v>
      </c>
      <c r="E176" s="80">
        <v>17622</v>
      </c>
      <c r="F176" s="81">
        <v>2.4900000000000002</v>
      </c>
      <c r="G176" s="82"/>
      <c r="H176" s="83">
        <v>1</v>
      </c>
      <c r="I176" s="84"/>
      <c r="J176" s="85">
        <v>1.4</v>
      </c>
      <c r="K176" s="85">
        <v>1.68</v>
      </c>
      <c r="L176" s="85">
        <v>2.23</v>
      </c>
      <c r="M176" s="86">
        <v>2.57</v>
      </c>
      <c r="N176" s="95">
        <v>0</v>
      </c>
      <c r="O176" s="66">
        <f t="shared" si="515"/>
        <v>0</v>
      </c>
      <c r="P176" s="66">
        <v>25</v>
      </c>
      <c r="Q176" s="66">
        <f>SUM(P176*$E176*$F176*$H176*$J176*$Q$9)</f>
        <v>1535757.2999999998</v>
      </c>
      <c r="R176" s="66">
        <v>14</v>
      </c>
      <c r="S176" s="66">
        <f>SUM(R176*$E176*$F176*$H176*$J176*$S$9)</f>
        <v>860024.08799999999</v>
      </c>
      <c r="T176" s="88">
        <v>0</v>
      </c>
      <c r="U176" s="66">
        <f>SUM(T176*$E176*$F176*$H176*$J176*$U$9)</f>
        <v>0</v>
      </c>
      <c r="V176" s="88">
        <v>0</v>
      </c>
      <c r="W176" s="66">
        <f>SUM(V176*$E176*$F176*$H176*$J176*$W$9)</f>
        <v>0</v>
      </c>
      <c r="X176" s="88"/>
      <c r="Y176" s="66"/>
      <c r="Z176" s="88"/>
      <c r="AA176" s="66">
        <f>SUM(Z176*$E176*$F176*$H176*$J176*$AA$9)</f>
        <v>0</v>
      </c>
      <c r="AB176" s="66">
        <v>0</v>
      </c>
      <c r="AC176" s="66">
        <f>SUM(AB176*$E176*$F176*$H176*$J176*$AC$9)</f>
        <v>0</v>
      </c>
      <c r="AD176" s="66">
        <v>0</v>
      </c>
      <c r="AE176" s="66">
        <f>SUM(AD176*$E176*$F176*$H176*$K176*$AE$9)</f>
        <v>0</v>
      </c>
      <c r="AF176" s="66">
        <v>0</v>
      </c>
      <c r="AG176" s="66">
        <f>SUM(AF176*$E176*$F176*$H176*$K176*$AG$9)</f>
        <v>0</v>
      </c>
      <c r="AH176" s="66"/>
      <c r="AI176" s="66">
        <f>SUM(AH176*$E176*$F176*$H176*$J176*$AI$9)</f>
        <v>0</v>
      </c>
      <c r="AJ176" s="88">
        <v>0</v>
      </c>
      <c r="AK176" s="66">
        <f>SUM(AJ176*$E176*$F176*$H176*$J176*$AK$9)</f>
        <v>0</v>
      </c>
      <c r="AL176" s="88"/>
      <c r="AM176" s="66"/>
      <c r="AN176" s="88"/>
      <c r="AO176" s="66">
        <f>SUM(AN176*$E176*$F176*$H176*$J176*$AO$9)</f>
        <v>0</v>
      </c>
      <c r="AP176" s="88">
        <v>0</v>
      </c>
      <c r="AQ176" s="66">
        <f>SUM(AP176*$E176*$F176*$H176*$J176*$AQ$9)</f>
        <v>0</v>
      </c>
      <c r="AR176" s="66"/>
      <c r="AS176" s="66">
        <f>SUM(AR176*$E176*$F176*$H176*$J176*$AS$9)</f>
        <v>0</v>
      </c>
      <c r="AT176" s="88">
        <v>0</v>
      </c>
      <c r="AU176" s="66">
        <f>SUM(AT176*$E176*$F176*$H176*$J176*$AU$9)</f>
        <v>0</v>
      </c>
      <c r="AV176" s="88">
        <v>0</v>
      </c>
      <c r="AW176" s="66">
        <f>SUM(AV176*$E176*$F176*$H176*$J176*$AW$9)</f>
        <v>0</v>
      </c>
      <c r="AX176" s="88">
        <v>0</v>
      </c>
      <c r="AY176" s="66">
        <f>SUM(AX176*$E176*$F176*$H176*$J176*$AY$9)</f>
        <v>0</v>
      </c>
      <c r="AZ176" s="66">
        <v>0</v>
      </c>
      <c r="BA176" s="66">
        <f>SUM(AZ176*$E176*$F176*$H176*$J176*$BA$9)</f>
        <v>0</v>
      </c>
      <c r="BB176" s="89">
        <v>0</v>
      </c>
      <c r="BC176" s="66">
        <f>SUM(BB176*$E176*$F176*$H176*$K176*$BC$9)</f>
        <v>0</v>
      </c>
      <c r="BD176" s="139">
        <v>0</v>
      </c>
      <c r="BE176" s="66">
        <f>SUM(BD176*$E176*$F176*$H176*$K176*$BE$9)</f>
        <v>0</v>
      </c>
      <c r="BF176" s="66"/>
      <c r="BG176" s="66">
        <f>SUM(BF176*$E176*$F176*$H176*$K176*$BG$9)</f>
        <v>0</v>
      </c>
      <c r="BH176" s="88">
        <v>0</v>
      </c>
      <c r="BI176" s="66">
        <f>SUM(BH176*$E176*$F176*$H176*$K176*$BI$9)</f>
        <v>0</v>
      </c>
      <c r="BJ176" s="66">
        <v>0</v>
      </c>
      <c r="BK176" s="66">
        <f>SUM(BJ176*$E176*$F176*$H176*$K176*$BK$9)</f>
        <v>0</v>
      </c>
      <c r="BL176" s="90"/>
      <c r="BM176" s="66"/>
      <c r="BN176" s="66"/>
      <c r="BO176" s="66">
        <f>SUM(BN176*$E176*$F176*$H176*$K176*$BO$9)</f>
        <v>0</v>
      </c>
      <c r="BP176" s="88">
        <v>0</v>
      </c>
      <c r="BQ176" s="66">
        <f>SUM(BP176*$E176*$F176*$H176*$K176*$BQ$9)</f>
        <v>0</v>
      </c>
      <c r="BR176" s="66">
        <v>0</v>
      </c>
      <c r="BS176" s="66">
        <f>SUM(BR176*$E176*$F176*$H176*$K176*$BS$9)</f>
        <v>0</v>
      </c>
      <c r="BT176" s="88">
        <v>0</v>
      </c>
      <c r="BU176" s="66">
        <f>SUM(BT176*$E176*$F176*$H176*$K176*$BU$9)</f>
        <v>0</v>
      </c>
      <c r="BV176" s="88"/>
      <c r="BW176" s="66">
        <f>SUM(BV176*$E176*$F176*$H176*$K176*$BW$9)</f>
        <v>0</v>
      </c>
      <c r="BX176" s="88"/>
      <c r="BY176" s="66">
        <f>(BX176*$E176*$F176*$H176*$K176*BY$9)</f>
        <v>0</v>
      </c>
      <c r="BZ176" s="66"/>
      <c r="CA176" s="66">
        <f t="shared" si="516"/>
        <v>0</v>
      </c>
      <c r="CB176" s="66">
        <v>0</v>
      </c>
      <c r="CC176" s="66">
        <f t="shared" si="517"/>
        <v>0</v>
      </c>
      <c r="CD176" s="88">
        <v>0</v>
      </c>
      <c r="CE176" s="66">
        <f t="shared" si="518"/>
        <v>0</v>
      </c>
      <c r="CF176" s="66"/>
      <c r="CG176" s="66">
        <f t="shared" si="519"/>
        <v>0</v>
      </c>
      <c r="CH176" s="66"/>
      <c r="CI176" s="66">
        <f t="shared" si="520"/>
        <v>0</v>
      </c>
      <c r="CJ176" s="92"/>
      <c r="CK176" s="92"/>
      <c r="CL176" s="93">
        <f t="shared" si="521"/>
        <v>39</v>
      </c>
      <c r="CM176" s="93">
        <f t="shared" si="521"/>
        <v>2395781.3879999998</v>
      </c>
      <c r="CN176" s="66">
        <f>[3]ДС!EP177</f>
        <v>7</v>
      </c>
      <c r="CO176" s="67">
        <f>[3]ДС!EQ177</f>
        <v>430012.04399999999</v>
      </c>
      <c r="CP176" s="94">
        <f t="shared" si="522"/>
        <v>46</v>
      </c>
      <c r="CQ176" s="94">
        <f t="shared" si="522"/>
        <v>2825793.432</v>
      </c>
    </row>
    <row r="177" spans="1:96" s="3" customFormat="1" ht="30" customHeight="1" x14ac:dyDescent="0.25">
      <c r="A177" s="122"/>
      <c r="B177" s="122">
        <v>139</v>
      </c>
      <c r="C177" s="123" t="s">
        <v>397</v>
      </c>
      <c r="D177" s="162" t="s">
        <v>398</v>
      </c>
      <c r="E177" s="80">
        <v>17622</v>
      </c>
      <c r="F177" s="81">
        <v>1.05</v>
      </c>
      <c r="G177" s="82"/>
      <c r="H177" s="101">
        <v>0.9</v>
      </c>
      <c r="I177" s="101"/>
      <c r="J177" s="85">
        <v>1.4</v>
      </c>
      <c r="K177" s="85">
        <v>1.68</v>
      </c>
      <c r="L177" s="85">
        <v>2.23</v>
      </c>
      <c r="M177" s="86">
        <v>2.57</v>
      </c>
      <c r="N177" s="87">
        <v>34</v>
      </c>
      <c r="O177" s="66">
        <f t="shared" si="515"/>
        <v>792672.80399999989</v>
      </c>
      <c r="P177" s="95">
        <v>0</v>
      </c>
      <c r="Q177" s="66">
        <f>SUM(P177*$E177*$F177*$H177*$J177*$Q$9)</f>
        <v>0</v>
      </c>
      <c r="R177" s="87">
        <v>70</v>
      </c>
      <c r="S177" s="66">
        <f>SUM(R177*$E177*$F177*$H177*$J177*$S$9)</f>
        <v>1631973.42</v>
      </c>
      <c r="T177" s="87">
        <v>1</v>
      </c>
      <c r="U177" s="66">
        <f>SUM(T177*$E177*$F177*$H177*$J177*$U$9)</f>
        <v>23313.905999999999</v>
      </c>
      <c r="V177" s="95"/>
      <c r="W177" s="66">
        <f>SUM(V177*$E177*$F177*$H177*$J177*$W$9)</f>
        <v>0</v>
      </c>
      <c r="X177" s="88"/>
      <c r="Y177" s="66"/>
      <c r="Z177" s="95">
        <v>0</v>
      </c>
      <c r="AA177" s="66">
        <f>SUM(Z177*$E177*$F177*$H177*$J177*$AA$9)</f>
        <v>0</v>
      </c>
      <c r="AB177" s="87">
        <v>12</v>
      </c>
      <c r="AC177" s="66">
        <f>SUM(AB177*$E177*$F177*$H177*$J177*$AC$9)</f>
        <v>279766.87199999997</v>
      </c>
      <c r="AD177" s="87">
        <v>0</v>
      </c>
      <c r="AE177" s="66">
        <f>SUM(AD177*$E177*$F177*$H177*$K177*$AE$9)</f>
        <v>0</v>
      </c>
      <c r="AF177" s="136">
        <v>50</v>
      </c>
      <c r="AG177" s="66">
        <f>SUM(AF177*$E177*$F177*$H177*$K177*$AG$9)</f>
        <v>1398834.3599999999</v>
      </c>
      <c r="AH177" s="87"/>
      <c r="AI177" s="66">
        <f>SUM(AH177*$E177*$F177*$H177*$J177*$AI$9)</f>
        <v>0</v>
      </c>
      <c r="AJ177" s="95"/>
      <c r="AK177" s="66">
        <f>SUM(AJ177*$E177*$F177*$H177*$J177*$AK$9)</f>
        <v>0</v>
      </c>
      <c r="AL177" s="95"/>
      <c r="AM177" s="66"/>
      <c r="AN177" s="95"/>
      <c r="AO177" s="66">
        <f>SUM(AN177*$E177*$F177*$H177*$J177*$AO$9)</f>
        <v>0</v>
      </c>
      <c r="AP177" s="95"/>
      <c r="AQ177" s="66">
        <f>SUM(AP177*$E177*$F177*$H177*$J177*$AQ$9)</f>
        <v>0</v>
      </c>
      <c r="AR177" s="87">
        <v>55</v>
      </c>
      <c r="AS177" s="66">
        <f>SUM(AR177*$E177*$F177*$H177*$J177*$AS$9)</f>
        <v>1282264.83</v>
      </c>
      <c r="AT177" s="87"/>
      <c r="AU177" s="66">
        <f>SUM(AT177*$E177*$F177*$H177*$J177*$AU$9)</f>
        <v>0</v>
      </c>
      <c r="AV177" s="95"/>
      <c r="AW177" s="66">
        <f>SUM(AV177*$E177*$F177*$H177*$J177*$AW$9)</f>
        <v>0</v>
      </c>
      <c r="AX177" s="95"/>
      <c r="AY177" s="66">
        <f>SUM(AX177*$E177*$F177*$H177*$J177*$AY$9)</f>
        <v>0</v>
      </c>
      <c r="AZ177" s="87">
        <v>77</v>
      </c>
      <c r="BA177" s="66">
        <f>SUM(AZ177*$E177*$F177*$H177*$J177*$BA$9)</f>
        <v>1795170.7620000001</v>
      </c>
      <c r="BB177" s="200">
        <v>24</v>
      </c>
      <c r="BC177" s="66">
        <f>SUM(BB177*$E177*$F177*$H177*$K177*$BC$9)</f>
        <v>671440.49280000001</v>
      </c>
      <c r="BD177" s="159"/>
      <c r="BE177" s="66">
        <f>SUM(BD177*$E177*$F177*$H177*$K177*$BE$9)</f>
        <v>0</v>
      </c>
      <c r="BF177" s="87">
        <v>7</v>
      </c>
      <c r="BG177" s="66">
        <f>SUM(BF177*$E177*$F177*$H177*$K177*$BG$9)</f>
        <v>195836.81040000002</v>
      </c>
      <c r="BH177" s="126"/>
      <c r="BI177" s="66">
        <f>SUM(BH177*$E177*$F177*$H177*$K177*$BI$9)</f>
        <v>0</v>
      </c>
      <c r="BJ177" s="87">
        <v>70</v>
      </c>
      <c r="BK177" s="66">
        <f>SUM(BJ177*$E177*$F177*$H177*$K177*$BK$9)</f>
        <v>1958368.1040000001</v>
      </c>
      <c r="BL177" s="144"/>
      <c r="BM177" s="66"/>
      <c r="BN177" s="87"/>
      <c r="BO177" s="66">
        <f>SUM(BN177*$E177*$F177*$H177*$K177*$BO$9)</f>
        <v>0</v>
      </c>
      <c r="BP177" s="95"/>
      <c r="BQ177" s="66">
        <f>SUM(BP177*$E177*$F177*$H177*$K177*$BQ$9)</f>
        <v>0</v>
      </c>
      <c r="BR177" s="87">
        <v>30</v>
      </c>
      <c r="BS177" s="66">
        <f>SUM(BR177*$E177*$F177*$H177*$K177*$BS$9)</f>
        <v>839300.61600000004</v>
      </c>
      <c r="BT177" s="87">
        <v>10</v>
      </c>
      <c r="BU177" s="66">
        <f>SUM(BT177*$E177*$F177*$H177*$K177*$BU$9)</f>
        <v>279766.87199999997</v>
      </c>
      <c r="BV177" s="136">
        <v>8</v>
      </c>
      <c r="BW177" s="66">
        <f>SUM(BV177*$E177*$F177*$H177*$K177*$BW$9)</f>
        <v>223813.4976</v>
      </c>
      <c r="BX177" s="66"/>
      <c r="BY177" s="66">
        <f>(BX177*$E177*$F177*$H177*$K177*BY$9)</f>
        <v>0</v>
      </c>
      <c r="BZ177" s="66">
        <v>8</v>
      </c>
      <c r="CA177" s="66">
        <f t="shared" si="516"/>
        <v>223813.4976</v>
      </c>
      <c r="CB177" s="136">
        <v>40</v>
      </c>
      <c r="CC177" s="66">
        <f>(CB177*$E177*$F177*$H177*$L177*CC$9)</f>
        <v>1485428.868</v>
      </c>
      <c r="CD177" s="136">
        <v>45</v>
      </c>
      <c r="CE177" s="66">
        <f t="shared" si="518"/>
        <v>1925895.1635</v>
      </c>
      <c r="CF177" s="66"/>
      <c r="CG177" s="66">
        <f t="shared" si="519"/>
        <v>0</v>
      </c>
      <c r="CH177" s="66"/>
      <c r="CI177" s="66">
        <f t="shared" si="520"/>
        <v>0</v>
      </c>
      <c r="CJ177" s="92"/>
      <c r="CK177" s="92"/>
      <c r="CL177" s="93">
        <f t="shared" si="521"/>
        <v>541</v>
      </c>
      <c r="CM177" s="93">
        <f t="shared" si="521"/>
        <v>15007660.875900002</v>
      </c>
      <c r="CN177" s="66">
        <f>[3]ДС!EP178</f>
        <v>1351</v>
      </c>
      <c r="CO177" s="67">
        <f>[3]ДС!EQ178</f>
        <v>33598169.520299993</v>
      </c>
      <c r="CP177" s="94">
        <f t="shared" si="522"/>
        <v>1892</v>
      </c>
      <c r="CQ177" s="94">
        <f t="shared" si="522"/>
        <v>48605830.396199994</v>
      </c>
    </row>
    <row r="178" spans="1:96" s="1" customFormat="1" ht="18.75" customHeight="1" x14ac:dyDescent="0.25">
      <c r="A178" s="54">
        <v>30</v>
      </c>
      <c r="B178" s="54"/>
      <c r="C178" s="192" t="s">
        <v>399</v>
      </c>
      <c r="D178" s="163" t="s">
        <v>400</v>
      </c>
      <c r="E178" s="80">
        <v>17622</v>
      </c>
      <c r="F178" s="133">
        <v>0.98</v>
      </c>
      <c r="G178" s="115"/>
      <c r="H178" s="58"/>
      <c r="I178" s="58"/>
      <c r="J178" s="70">
        <v>1.4</v>
      </c>
      <c r="K178" s="71">
        <v>1.68</v>
      </c>
      <c r="L178" s="71">
        <v>2.23</v>
      </c>
      <c r="M178" s="72">
        <v>2.57</v>
      </c>
      <c r="N178" s="134">
        <f>SUM(N179:N184)</f>
        <v>11</v>
      </c>
      <c r="O178" s="134">
        <f t="shared" ref="O178:BY178" si="523">SUM(O179:O184)</f>
        <v>251148.74400000001</v>
      </c>
      <c r="P178" s="134">
        <f t="shared" si="523"/>
        <v>0</v>
      </c>
      <c r="Q178" s="134">
        <f t="shared" si="523"/>
        <v>0</v>
      </c>
      <c r="R178" s="134">
        <f t="shared" si="523"/>
        <v>0</v>
      </c>
      <c r="S178" s="134">
        <f t="shared" si="523"/>
        <v>0</v>
      </c>
      <c r="T178" s="134">
        <f t="shared" si="523"/>
        <v>0</v>
      </c>
      <c r="U178" s="134">
        <f t="shared" si="523"/>
        <v>0</v>
      </c>
      <c r="V178" s="134">
        <f t="shared" si="523"/>
        <v>0</v>
      </c>
      <c r="W178" s="134">
        <f t="shared" si="523"/>
        <v>0</v>
      </c>
      <c r="X178" s="134">
        <f t="shared" si="523"/>
        <v>0</v>
      </c>
      <c r="Y178" s="134">
        <f t="shared" si="523"/>
        <v>0</v>
      </c>
      <c r="Z178" s="134">
        <f t="shared" si="523"/>
        <v>0</v>
      </c>
      <c r="AA178" s="134">
        <f t="shared" si="523"/>
        <v>0</v>
      </c>
      <c r="AB178" s="134">
        <f t="shared" si="523"/>
        <v>20</v>
      </c>
      <c r="AC178" s="134">
        <f t="shared" si="523"/>
        <v>394732.79999999999</v>
      </c>
      <c r="AD178" s="134">
        <f t="shared" si="523"/>
        <v>0</v>
      </c>
      <c r="AE178" s="134">
        <f t="shared" si="523"/>
        <v>0</v>
      </c>
      <c r="AF178" s="134">
        <f t="shared" si="523"/>
        <v>0</v>
      </c>
      <c r="AG178" s="134">
        <f t="shared" si="523"/>
        <v>0</v>
      </c>
      <c r="AH178" s="134">
        <f t="shared" si="523"/>
        <v>0</v>
      </c>
      <c r="AI178" s="134">
        <f t="shared" si="523"/>
        <v>0</v>
      </c>
      <c r="AJ178" s="134">
        <f t="shared" si="523"/>
        <v>0</v>
      </c>
      <c r="AK178" s="134">
        <f t="shared" si="523"/>
        <v>0</v>
      </c>
      <c r="AL178" s="134">
        <f t="shared" si="523"/>
        <v>0</v>
      </c>
      <c r="AM178" s="134">
        <f t="shared" si="523"/>
        <v>0</v>
      </c>
      <c r="AN178" s="134">
        <f t="shared" si="523"/>
        <v>0</v>
      </c>
      <c r="AO178" s="134">
        <f t="shared" si="523"/>
        <v>0</v>
      </c>
      <c r="AP178" s="134">
        <f t="shared" si="523"/>
        <v>0</v>
      </c>
      <c r="AQ178" s="134">
        <f t="shared" si="523"/>
        <v>0</v>
      </c>
      <c r="AR178" s="134">
        <f t="shared" si="523"/>
        <v>0</v>
      </c>
      <c r="AS178" s="134">
        <f t="shared" si="523"/>
        <v>0</v>
      </c>
      <c r="AT178" s="134">
        <f t="shared" si="523"/>
        <v>0</v>
      </c>
      <c r="AU178" s="134">
        <f t="shared" si="523"/>
        <v>0</v>
      </c>
      <c r="AV178" s="134">
        <f t="shared" si="523"/>
        <v>0</v>
      </c>
      <c r="AW178" s="134">
        <f t="shared" si="523"/>
        <v>0</v>
      </c>
      <c r="AX178" s="134">
        <f t="shared" si="523"/>
        <v>0</v>
      </c>
      <c r="AY178" s="134">
        <f t="shared" si="523"/>
        <v>0</v>
      </c>
      <c r="AZ178" s="134">
        <f t="shared" si="523"/>
        <v>14</v>
      </c>
      <c r="BA178" s="134">
        <f t="shared" si="523"/>
        <v>276312.96000000002</v>
      </c>
      <c r="BB178" s="134">
        <f t="shared" si="523"/>
        <v>11</v>
      </c>
      <c r="BC178" s="134">
        <f t="shared" si="523"/>
        <v>329799.25439999998</v>
      </c>
      <c r="BD178" s="134">
        <f t="shared" si="523"/>
        <v>0</v>
      </c>
      <c r="BE178" s="134">
        <f t="shared" si="523"/>
        <v>0</v>
      </c>
      <c r="BF178" s="134">
        <f t="shared" si="523"/>
        <v>0</v>
      </c>
      <c r="BG178" s="134">
        <f t="shared" si="523"/>
        <v>0</v>
      </c>
      <c r="BH178" s="134">
        <f t="shared" si="523"/>
        <v>5</v>
      </c>
      <c r="BI178" s="134">
        <f t="shared" si="523"/>
        <v>118419.84</v>
      </c>
      <c r="BJ178" s="134">
        <f t="shared" si="523"/>
        <v>9</v>
      </c>
      <c r="BK178" s="134">
        <f t="shared" si="523"/>
        <v>213155.712</v>
      </c>
      <c r="BL178" s="134">
        <f t="shared" si="523"/>
        <v>0</v>
      </c>
      <c r="BM178" s="134">
        <f t="shared" si="523"/>
        <v>0</v>
      </c>
      <c r="BN178" s="134">
        <f t="shared" si="523"/>
        <v>10</v>
      </c>
      <c r="BO178" s="134">
        <f t="shared" si="523"/>
        <v>645388.12800000003</v>
      </c>
      <c r="BP178" s="134">
        <f t="shared" si="523"/>
        <v>0</v>
      </c>
      <c r="BQ178" s="134">
        <f t="shared" si="523"/>
        <v>0</v>
      </c>
      <c r="BR178" s="134">
        <f t="shared" si="523"/>
        <v>6</v>
      </c>
      <c r="BS178" s="134">
        <f t="shared" si="523"/>
        <v>142103.80799999999</v>
      </c>
      <c r="BT178" s="134">
        <f t="shared" si="523"/>
        <v>0</v>
      </c>
      <c r="BU178" s="134">
        <f t="shared" si="523"/>
        <v>0</v>
      </c>
      <c r="BV178" s="134">
        <f t="shared" si="523"/>
        <v>0</v>
      </c>
      <c r="BW178" s="134">
        <f t="shared" si="523"/>
        <v>0</v>
      </c>
      <c r="BX178" s="134">
        <f t="shared" si="523"/>
        <v>0</v>
      </c>
      <c r="BY178" s="134">
        <f t="shared" si="523"/>
        <v>0</v>
      </c>
      <c r="BZ178" s="118">
        <f>SUM(BZ179:BZ184)</f>
        <v>2</v>
      </c>
      <c r="CA178" s="134">
        <f t="shared" ref="CA178:CQ178" si="524">SUM(CA179:CA184)</f>
        <v>47367.936000000002</v>
      </c>
      <c r="CB178" s="134">
        <f t="shared" si="524"/>
        <v>0</v>
      </c>
      <c r="CC178" s="134">
        <f t="shared" si="524"/>
        <v>0</v>
      </c>
      <c r="CD178" s="134">
        <f t="shared" si="524"/>
        <v>15</v>
      </c>
      <c r="CE178" s="134">
        <f t="shared" si="524"/>
        <v>543462.48</v>
      </c>
      <c r="CF178" s="134">
        <f t="shared" si="524"/>
        <v>0</v>
      </c>
      <c r="CG178" s="134">
        <f t="shared" si="524"/>
        <v>0</v>
      </c>
      <c r="CH178" s="134">
        <f t="shared" si="524"/>
        <v>2</v>
      </c>
      <c r="CI178" s="134">
        <f t="shared" si="524"/>
        <v>39473.279999999999</v>
      </c>
      <c r="CJ178" s="134">
        <f t="shared" si="524"/>
        <v>0</v>
      </c>
      <c r="CK178" s="134">
        <f t="shared" si="524"/>
        <v>0</v>
      </c>
      <c r="CL178" s="134">
        <f t="shared" si="524"/>
        <v>105</v>
      </c>
      <c r="CM178" s="134">
        <f t="shared" si="524"/>
        <v>3001364.9424000001</v>
      </c>
      <c r="CN178" s="134">
        <f t="shared" si="524"/>
        <v>228</v>
      </c>
      <c r="CO178" s="135">
        <f t="shared" si="524"/>
        <v>12318229.123199999</v>
      </c>
      <c r="CP178" s="118">
        <f t="shared" si="524"/>
        <v>333</v>
      </c>
      <c r="CQ178" s="118">
        <f t="shared" si="524"/>
        <v>15319594.065599998</v>
      </c>
      <c r="CR178" s="3"/>
    </row>
    <row r="179" spans="1:96" s="3" customFormat="1" ht="45" customHeight="1" x14ac:dyDescent="0.25">
      <c r="A179" s="122"/>
      <c r="B179" s="122">
        <v>140</v>
      </c>
      <c r="C179" s="123" t="s">
        <v>401</v>
      </c>
      <c r="D179" s="162" t="s">
        <v>402</v>
      </c>
      <c r="E179" s="80">
        <v>17622</v>
      </c>
      <c r="F179" s="81">
        <v>0.8</v>
      </c>
      <c r="G179" s="82"/>
      <c r="H179" s="83">
        <v>1</v>
      </c>
      <c r="I179" s="84"/>
      <c r="J179" s="85">
        <v>1.4</v>
      </c>
      <c r="K179" s="85">
        <v>1.68</v>
      </c>
      <c r="L179" s="85">
        <v>2.23</v>
      </c>
      <c r="M179" s="86">
        <v>2.57</v>
      </c>
      <c r="N179" s="87">
        <v>10</v>
      </c>
      <c r="O179" s="66">
        <f t="shared" ref="O179:O184" si="525">SUM(N179*$E179*$F179*$H179*$J179*$O$9)</f>
        <v>197366.39999999999</v>
      </c>
      <c r="P179" s="88"/>
      <c r="Q179" s="66">
        <f t="shared" ref="Q179:Q184" si="526">SUM(P179*$E179*$F179*$H179*$J179*$Q$9)</f>
        <v>0</v>
      </c>
      <c r="R179" s="66"/>
      <c r="S179" s="66">
        <f t="shared" ref="S179:S184" si="527">SUM(R179*$E179*$F179*$H179*$J179*$S$9)</f>
        <v>0</v>
      </c>
      <c r="T179" s="88"/>
      <c r="U179" s="66">
        <f t="shared" ref="U179:U184" si="528">SUM(T179*$E179*$F179*$H179*$J179*$U$9)</f>
        <v>0</v>
      </c>
      <c r="V179" s="88"/>
      <c r="W179" s="66">
        <f t="shared" ref="W179:W184" si="529">SUM(V179*$E179*$F179*$H179*$J179*$W$9)</f>
        <v>0</v>
      </c>
      <c r="X179" s="88"/>
      <c r="Y179" s="66"/>
      <c r="Z179" s="88">
        <v>0</v>
      </c>
      <c r="AA179" s="66">
        <f t="shared" ref="AA179:AA184" si="530">SUM(Z179*$E179*$F179*$H179*$J179*$AA$9)</f>
        <v>0</v>
      </c>
      <c r="AB179" s="66">
        <v>20</v>
      </c>
      <c r="AC179" s="66">
        <f t="shared" ref="AC179:AC184" si="531">SUM(AB179*$E179*$F179*$H179*$J179*$AC$9)</f>
        <v>394732.79999999999</v>
      </c>
      <c r="AD179" s="66">
        <v>0</v>
      </c>
      <c r="AE179" s="66">
        <f t="shared" ref="AE179:AE184" si="532">SUM(AD179*$E179*$F179*$H179*$K179*$AE$9)</f>
        <v>0</v>
      </c>
      <c r="AF179" s="131"/>
      <c r="AG179" s="66">
        <f t="shared" ref="AG179:AG184" si="533">SUM(AF179*$E179*$F179*$H179*$K179*$AG$9)</f>
        <v>0</v>
      </c>
      <c r="AH179" s="66"/>
      <c r="AI179" s="66">
        <f t="shared" ref="AI179:AI184" si="534">SUM(AH179*$E179*$F179*$H179*$J179*$AI$9)</f>
        <v>0</v>
      </c>
      <c r="AJ179" s="88"/>
      <c r="AK179" s="66">
        <f t="shared" ref="AK179:AK184" si="535">SUM(AJ179*$E179*$F179*$H179*$J179*$AK$9)</f>
        <v>0</v>
      </c>
      <c r="AL179" s="88"/>
      <c r="AM179" s="66"/>
      <c r="AN179" s="88"/>
      <c r="AO179" s="66">
        <f t="shared" ref="AO179:AO184" si="536">SUM(AN179*$E179*$F179*$H179*$J179*$AO$9)</f>
        <v>0</v>
      </c>
      <c r="AP179" s="88"/>
      <c r="AQ179" s="66">
        <f t="shared" ref="AQ179:AQ184" si="537">SUM(AP179*$E179*$F179*$H179*$J179*$AQ$9)</f>
        <v>0</v>
      </c>
      <c r="AR179" s="66"/>
      <c r="AS179" s="66">
        <f t="shared" ref="AS179:AS184" si="538">SUM(AR179*$E179*$F179*$H179*$J179*$AS$9)</f>
        <v>0</v>
      </c>
      <c r="AT179" s="88"/>
      <c r="AU179" s="66">
        <f t="shared" ref="AU179:AU184" si="539">SUM(AT179*$E179*$F179*$H179*$J179*$AU$9)</f>
        <v>0</v>
      </c>
      <c r="AV179" s="88"/>
      <c r="AW179" s="66">
        <f t="shared" ref="AW179:AW184" si="540">SUM(AV179*$E179*$F179*$H179*$J179*$AW$9)</f>
        <v>0</v>
      </c>
      <c r="AX179" s="66"/>
      <c r="AY179" s="66">
        <f t="shared" ref="AY179:AY184" si="541">SUM(AX179*$E179*$F179*$H179*$J179*$AY$9)</f>
        <v>0</v>
      </c>
      <c r="AZ179" s="66">
        <v>14</v>
      </c>
      <c r="BA179" s="66">
        <f t="shared" ref="BA179:BA184" si="542">SUM(AZ179*$E179*$F179*$H179*$J179*$BA$9)</f>
        <v>276312.96000000002</v>
      </c>
      <c r="BB179" s="89">
        <v>9</v>
      </c>
      <c r="BC179" s="66">
        <f t="shared" ref="BC179:BC184" si="543">SUM(BB179*$E179*$F179*$H179*$K179*$BC$9)</f>
        <v>213155.712</v>
      </c>
      <c r="BD179" s="139"/>
      <c r="BE179" s="66">
        <f t="shared" ref="BE179:BE184" si="544">SUM(BD179*$E179*$F179*$H179*$K179*$BE$9)</f>
        <v>0</v>
      </c>
      <c r="BF179" s="66"/>
      <c r="BG179" s="66">
        <f t="shared" ref="BG179:BG184" si="545">SUM(BF179*$E179*$F179*$H179*$K179*$BG$9)</f>
        <v>0</v>
      </c>
      <c r="BH179" s="131">
        <v>5</v>
      </c>
      <c r="BI179" s="66">
        <f t="shared" ref="BI179:BI184" si="546">SUM(BH179*$E179*$F179*$H179*$K179*$BI$9)</f>
        <v>118419.84</v>
      </c>
      <c r="BJ179" s="66">
        <v>9</v>
      </c>
      <c r="BK179" s="66">
        <f t="shared" ref="BK179:BK184" si="547">SUM(BJ179*$E179*$F179*$H179*$K179*$BK$9)</f>
        <v>213155.712</v>
      </c>
      <c r="BL179" s="132"/>
      <c r="BM179" s="66"/>
      <c r="BN179" s="91"/>
      <c r="BO179" s="66">
        <f t="shared" ref="BO179:BO184" si="548">SUM(BN179*$E179*$F179*$H179*$K179*$BO$9)</f>
        <v>0</v>
      </c>
      <c r="BP179" s="88"/>
      <c r="BQ179" s="66">
        <f t="shared" ref="BQ179:BQ184" si="549">SUM(BP179*$E179*$F179*$H179*$K179*$BQ$9)</f>
        <v>0</v>
      </c>
      <c r="BR179" s="66">
        <v>6</v>
      </c>
      <c r="BS179" s="66">
        <f t="shared" ref="BS179:BS184" si="550">SUM(BR179*$E179*$F179*$H179*$K179*$BS$9)</f>
        <v>142103.80799999999</v>
      </c>
      <c r="BT179" s="88"/>
      <c r="BU179" s="66">
        <f t="shared" ref="BU179:BU184" si="551">SUM(BT179*$E179*$F179*$H179*$K179*$BU$9)</f>
        <v>0</v>
      </c>
      <c r="BV179" s="88"/>
      <c r="BW179" s="66">
        <f t="shared" ref="BW179:BW184" si="552">SUM(BV179*$E179*$F179*$H179*$K179*$BW$9)</f>
        <v>0</v>
      </c>
      <c r="BX179" s="88"/>
      <c r="BY179" s="66">
        <f t="shared" ref="BY179:BY184" si="553">(BX179*$E179*$F179*$H179*$K179*BY$9)</f>
        <v>0</v>
      </c>
      <c r="BZ179" s="66">
        <v>2</v>
      </c>
      <c r="CA179" s="66">
        <f>(BZ179*$E179*$F179*$H179*$K179*CA$9)</f>
        <v>47367.936000000002</v>
      </c>
      <c r="CB179" s="91"/>
      <c r="CC179" s="66">
        <f t="shared" ref="CC179:CC184" si="554">(CB179*$E179*$F179*$H179*$L179*CC$9)</f>
        <v>0</v>
      </c>
      <c r="CD179" s="131">
        <v>15</v>
      </c>
      <c r="CE179" s="66">
        <f>(CD179*$E179*$F179*$H179*$M179*CE$9)</f>
        <v>543462.48</v>
      </c>
      <c r="CF179" s="66"/>
      <c r="CG179" s="66">
        <f t="shared" ref="CG179:CG184" si="555">(CF179*$E179*$F179*$H179*$K179*CG$9)</f>
        <v>0</v>
      </c>
      <c r="CH179" s="66">
        <v>2</v>
      </c>
      <c r="CI179" s="66">
        <f>(CH179*$E179*$F179*$H179*$J179*CI$9)</f>
        <v>39473.279999999999</v>
      </c>
      <c r="CJ179" s="92"/>
      <c r="CK179" s="92"/>
      <c r="CL179" s="93">
        <f t="shared" ref="CL179:CM184" si="556">SUM(P179+N179+R179+T179+Z179+X179+V179+AD179+AB179+AF179+BB179+BF179+AH179+AP179+AR179+BP179+BR179+BN179+BT179+BV179+BJ179+AJ179+AL179+AN179+BD179+BH179+AT179+AV179+AX179+AZ179+BL179+BX179+BZ179+CB179+CD179+CF179+CH179)</f>
        <v>92</v>
      </c>
      <c r="CM179" s="93">
        <f t="shared" si="556"/>
        <v>2185550.9279999998</v>
      </c>
      <c r="CN179" s="66">
        <f>[3]ДС!EP180</f>
        <v>31</v>
      </c>
      <c r="CO179" s="67">
        <f>[3]ДС!EQ180</f>
        <v>627625.152</v>
      </c>
      <c r="CP179" s="94">
        <f t="shared" ref="CP179:CQ184" si="557">CL179+CN179</f>
        <v>123</v>
      </c>
      <c r="CQ179" s="94">
        <f t="shared" si="557"/>
        <v>2813176.08</v>
      </c>
    </row>
    <row r="180" spans="1:96" s="3" customFormat="1" ht="30" customHeight="1" x14ac:dyDescent="0.25">
      <c r="A180" s="122"/>
      <c r="B180" s="122">
        <v>141</v>
      </c>
      <c r="C180" s="123" t="s">
        <v>403</v>
      </c>
      <c r="D180" s="164" t="s">
        <v>404</v>
      </c>
      <c r="E180" s="80">
        <v>17622</v>
      </c>
      <c r="F180" s="81">
        <v>2.1800000000000002</v>
      </c>
      <c r="G180" s="82"/>
      <c r="H180" s="83">
        <v>1</v>
      </c>
      <c r="I180" s="84"/>
      <c r="J180" s="85">
        <v>1.4</v>
      </c>
      <c r="K180" s="85">
        <v>1.68</v>
      </c>
      <c r="L180" s="85">
        <v>2.23</v>
      </c>
      <c r="M180" s="86">
        <v>2.57</v>
      </c>
      <c r="N180" s="87">
        <v>1</v>
      </c>
      <c r="O180" s="66">
        <f t="shared" si="525"/>
        <v>53782.344000000005</v>
      </c>
      <c r="P180" s="88">
        <v>0</v>
      </c>
      <c r="Q180" s="66">
        <f t="shared" si="526"/>
        <v>0</v>
      </c>
      <c r="R180" s="66">
        <v>0</v>
      </c>
      <c r="S180" s="66">
        <f t="shared" si="527"/>
        <v>0</v>
      </c>
      <c r="T180" s="88">
        <v>0</v>
      </c>
      <c r="U180" s="66">
        <f t="shared" si="528"/>
        <v>0</v>
      </c>
      <c r="V180" s="88">
        <v>0</v>
      </c>
      <c r="W180" s="66">
        <f t="shared" si="529"/>
        <v>0</v>
      </c>
      <c r="X180" s="88"/>
      <c r="Y180" s="66"/>
      <c r="Z180" s="88">
        <v>0</v>
      </c>
      <c r="AA180" s="66">
        <f t="shared" si="530"/>
        <v>0</v>
      </c>
      <c r="AB180" s="66"/>
      <c r="AC180" s="66">
        <f t="shared" si="531"/>
        <v>0</v>
      </c>
      <c r="AD180" s="66">
        <v>0</v>
      </c>
      <c r="AE180" s="66">
        <f t="shared" si="532"/>
        <v>0</v>
      </c>
      <c r="AF180" s="66">
        <v>0</v>
      </c>
      <c r="AG180" s="66">
        <f t="shared" si="533"/>
        <v>0</v>
      </c>
      <c r="AH180" s="66"/>
      <c r="AI180" s="66">
        <f t="shared" si="534"/>
        <v>0</v>
      </c>
      <c r="AJ180" s="88">
        <v>0</v>
      </c>
      <c r="AK180" s="66">
        <f t="shared" si="535"/>
        <v>0</v>
      </c>
      <c r="AL180" s="88"/>
      <c r="AM180" s="66"/>
      <c r="AN180" s="88"/>
      <c r="AO180" s="66">
        <f t="shared" si="536"/>
        <v>0</v>
      </c>
      <c r="AP180" s="88">
        <v>0</v>
      </c>
      <c r="AQ180" s="66">
        <f t="shared" si="537"/>
        <v>0</v>
      </c>
      <c r="AR180" s="66">
        <v>0</v>
      </c>
      <c r="AS180" s="66">
        <f t="shared" si="538"/>
        <v>0</v>
      </c>
      <c r="AT180" s="88">
        <v>0</v>
      </c>
      <c r="AU180" s="66">
        <f t="shared" si="539"/>
        <v>0</v>
      </c>
      <c r="AV180" s="88">
        <v>0</v>
      </c>
      <c r="AW180" s="66">
        <f t="shared" si="540"/>
        <v>0</v>
      </c>
      <c r="AX180" s="88">
        <v>0</v>
      </c>
      <c r="AY180" s="66">
        <f t="shared" si="541"/>
        <v>0</v>
      </c>
      <c r="AZ180" s="88">
        <v>0</v>
      </c>
      <c r="BA180" s="66">
        <f t="shared" si="542"/>
        <v>0</v>
      </c>
      <c r="BB180" s="89">
        <v>0</v>
      </c>
      <c r="BC180" s="66">
        <f t="shared" si="543"/>
        <v>0</v>
      </c>
      <c r="BD180" s="139"/>
      <c r="BE180" s="66">
        <f t="shared" si="544"/>
        <v>0</v>
      </c>
      <c r="BF180" s="66">
        <v>0</v>
      </c>
      <c r="BG180" s="66">
        <f t="shared" si="545"/>
        <v>0</v>
      </c>
      <c r="BH180" s="88">
        <v>0</v>
      </c>
      <c r="BI180" s="66">
        <f t="shared" si="546"/>
        <v>0</v>
      </c>
      <c r="BJ180" s="88">
        <v>0</v>
      </c>
      <c r="BK180" s="66">
        <f t="shared" si="547"/>
        <v>0</v>
      </c>
      <c r="BL180" s="90"/>
      <c r="BM180" s="66"/>
      <c r="BN180" s="66">
        <v>10</v>
      </c>
      <c r="BO180" s="66">
        <f t="shared" si="548"/>
        <v>645388.12800000003</v>
      </c>
      <c r="BP180" s="88">
        <v>0</v>
      </c>
      <c r="BQ180" s="66">
        <f t="shared" si="549"/>
        <v>0</v>
      </c>
      <c r="BR180" s="66"/>
      <c r="BS180" s="66">
        <f t="shared" si="550"/>
        <v>0</v>
      </c>
      <c r="BT180" s="88">
        <v>0</v>
      </c>
      <c r="BU180" s="66">
        <f t="shared" si="551"/>
        <v>0</v>
      </c>
      <c r="BV180" s="88"/>
      <c r="BW180" s="66">
        <f t="shared" si="552"/>
        <v>0</v>
      </c>
      <c r="BX180" s="88"/>
      <c r="BY180" s="66">
        <f t="shared" si="553"/>
        <v>0</v>
      </c>
      <c r="BZ180" s="66"/>
      <c r="CA180" s="66">
        <f t="shared" ref="CA180:CA184" si="558">(BZ180*$E180*$F180*$H180*$K180*CA$9)</f>
        <v>0</v>
      </c>
      <c r="CB180" s="88">
        <v>0</v>
      </c>
      <c r="CC180" s="66">
        <f t="shared" si="554"/>
        <v>0</v>
      </c>
      <c r="CD180" s="88">
        <v>0</v>
      </c>
      <c r="CE180" s="66">
        <f t="shared" ref="CE180:CE184" si="559">(CD180*$E180*$F180*$H180*$M180*CE$9)</f>
        <v>0</v>
      </c>
      <c r="CF180" s="66"/>
      <c r="CG180" s="66">
        <f t="shared" si="555"/>
        <v>0</v>
      </c>
      <c r="CH180" s="92"/>
      <c r="CI180" s="66">
        <f t="shared" ref="CI180:CI184" si="560">(CH180*$E180*$F180*$H180*$J180*CI$9)</f>
        <v>0</v>
      </c>
      <c r="CJ180" s="92"/>
      <c r="CK180" s="92"/>
      <c r="CL180" s="93">
        <f t="shared" si="556"/>
        <v>11</v>
      </c>
      <c r="CM180" s="93">
        <f t="shared" si="556"/>
        <v>699170.47200000007</v>
      </c>
      <c r="CN180" s="66">
        <f>[3]ДС!EP181</f>
        <v>55</v>
      </c>
      <c r="CO180" s="67">
        <f>[3]ДС!EQ181</f>
        <v>3173158.2960000001</v>
      </c>
      <c r="CP180" s="94">
        <f t="shared" si="557"/>
        <v>66</v>
      </c>
      <c r="CQ180" s="94">
        <f t="shared" si="557"/>
        <v>3872328.7680000002</v>
      </c>
    </row>
    <row r="181" spans="1:96" s="3" customFormat="1" ht="30" customHeight="1" x14ac:dyDescent="0.25">
      <c r="A181" s="122"/>
      <c r="B181" s="122">
        <v>142</v>
      </c>
      <c r="C181" s="123" t="s">
        <v>405</v>
      </c>
      <c r="D181" s="164" t="s">
        <v>406</v>
      </c>
      <c r="E181" s="80">
        <v>17622</v>
      </c>
      <c r="F181" s="81">
        <v>2.58</v>
      </c>
      <c r="G181" s="82"/>
      <c r="H181" s="83">
        <v>1</v>
      </c>
      <c r="I181" s="84"/>
      <c r="J181" s="85">
        <v>1.4</v>
      </c>
      <c r="K181" s="85">
        <v>1.68</v>
      </c>
      <c r="L181" s="85">
        <v>2.23</v>
      </c>
      <c r="M181" s="86">
        <v>2.57</v>
      </c>
      <c r="N181" s="87">
        <v>0</v>
      </c>
      <c r="O181" s="66">
        <f t="shared" si="525"/>
        <v>0</v>
      </c>
      <c r="P181" s="88">
        <v>0</v>
      </c>
      <c r="Q181" s="66">
        <f t="shared" si="526"/>
        <v>0</v>
      </c>
      <c r="R181" s="66">
        <v>0</v>
      </c>
      <c r="S181" s="66">
        <f t="shared" si="527"/>
        <v>0</v>
      </c>
      <c r="T181" s="88">
        <v>0</v>
      </c>
      <c r="U181" s="66">
        <f t="shared" si="528"/>
        <v>0</v>
      </c>
      <c r="V181" s="88">
        <v>0</v>
      </c>
      <c r="W181" s="66">
        <f t="shared" si="529"/>
        <v>0</v>
      </c>
      <c r="X181" s="88"/>
      <c r="Y181" s="66"/>
      <c r="Z181" s="88"/>
      <c r="AA181" s="66">
        <f t="shared" si="530"/>
        <v>0</v>
      </c>
      <c r="AB181" s="66"/>
      <c r="AC181" s="66">
        <f t="shared" si="531"/>
        <v>0</v>
      </c>
      <c r="AD181" s="66">
        <v>0</v>
      </c>
      <c r="AE181" s="66">
        <f t="shared" si="532"/>
        <v>0</v>
      </c>
      <c r="AF181" s="66">
        <v>0</v>
      </c>
      <c r="AG181" s="66">
        <f t="shared" si="533"/>
        <v>0</v>
      </c>
      <c r="AH181" s="66"/>
      <c r="AI181" s="66">
        <f t="shared" si="534"/>
        <v>0</v>
      </c>
      <c r="AJ181" s="88">
        <v>0</v>
      </c>
      <c r="AK181" s="66">
        <f t="shared" si="535"/>
        <v>0</v>
      </c>
      <c r="AL181" s="88"/>
      <c r="AM181" s="66"/>
      <c r="AN181" s="88"/>
      <c r="AO181" s="66">
        <f t="shared" si="536"/>
        <v>0</v>
      </c>
      <c r="AP181" s="88">
        <v>0</v>
      </c>
      <c r="AQ181" s="66">
        <f t="shared" si="537"/>
        <v>0</v>
      </c>
      <c r="AR181" s="66">
        <v>0</v>
      </c>
      <c r="AS181" s="66">
        <f t="shared" si="538"/>
        <v>0</v>
      </c>
      <c r="AT181" s="88">
        <v>0</v>
      </c>
      <c r="AU181" s="66">
        <f t="shared" si="539"/>
        <v>0</v>
      </c>
      <c r="AV181" s="88">
        <v>0</v>
      </c>
      <c r="AW181" s="66">
        <f t="shared" si="540"/>
        <v>0</v>
      </c>
      <c r="AX181" s="88">
        <v>0</v>
      </c>
      <c r="AY181" s="66">
        <f t="shared" si="541"/>
        <v>0</v>
      </c>
      <c r="AZ181" s="88">
        <v>0</v>
      </c>
      <c r="BA181" s="66">
        <f t="shared" si="542"/>
        <v>0</v>
      </c>
      <c r="BB181" s="89">
        <v>0</v>
      </c>
      <c r="BC181" s="66">
        <f t="shared" si="543"/>
        <v>0</v>
      </c>
      <c r="BD181" s="139"/>
      <c r="BE181" s="66">
        <f t="shared" si="544"/>
        <v>0</v>
      </c>
      <c r="BF181" s="66">
        <v>0</v>
      </c>
      <c r="BG181" s="66">
        <f t="shared" si="545"/>
        <v>0</v>
      </c>
      <c r="BH181" s="88">
        <v>0</v>
      </c>
      <c r="BI181" s="66">
        <f t="shared" si="546"/>
        <v>0</v>
      </c>
      <c r="BJ181" s="88">
        <v>0</v>
      </c>
      <c r="BK181" s="66">
        <f t="shared" si="547"/>
        <v>0</v>
      </c>
      <c r="BL181" s="90"/>
      <c r="BM181" s="66"/>
      <c r="BN181" s="88">
        <v>0</v>
      </c>
      <c r="BO181" s="66">
        <f t="shared" si="548"/>
        <v>0</v>
      </c>
      <c r="BP181" s="88">
        <v>0</v>
      </c>
      <c r="BQ181" s="66">
        <f t="shared" si="549"/>
        <v>0</v>
      </c>
      <c r="BR181" s="66">
        <v>0</v>
      </c>
      <c r="BS181" s="66">
        <f t="shared" si="550"/>
        <v>0</v>
      </c>
      <c r="BT181" s="88">
        <v>0</v>
      </c>
      <c r="BU181" s="66">
        <f t="shared" si="551"/>
        <v>0</v>
      </c>
      <c r="BV181" s="88"/>
      <c r="BW181" s="66">
        <f t="shared" si="552"/>
        <v>0</v>
      </c>
      <c r="BX181" s="88"/>
      <c r="BY181" s="66">
        <f t="shared" si="553"/>
        <v>0</v>
      </c>
      <c r="BZ181" s="66"/>
      <c r="CA181" s="66">
        <f t="shared" si="558"/>
        <v>0</v>
      </c>
      <c r="CB181" s="88">
        <v>0</v>
      </c>
      <c r="CC181" s="66">
        <f t="shared" si="554"/>
        <v>0</v>
      </c>
      <c r="CD181" s="88">
        <v>0</v>
      </c>
      <c r="CE181" s="66">
        <f t="shared" si="559"/>
        <v>0</v>
      </c>
      <c r="CF181" s="66"/>
      <c r="CG181" s="66">
        <f t="shared" si="555"/>
        <v>0</v>
      </c>
      <c r="CH181" s="92"/>
      <c r="CI181" s="66">
        <f t="shared" si="560"/>
        <v>0</v>
      </c>
      <c r="CJ181" s="92"/>
      <c r="CK181" s="92"/>
      <c r="CL181" s="93">
        <f t="shared" si="556"/>
        <v>0</v>
      </c>
      <c r="CM181" s="93">
        <f t="shared" si="556"/>
        <v>0</v>
      </c>
      <c r="CN181" s="66">
        <f>[3]ДС!EP182</f>
        <v>104</v>
      </c>
      <c r="CO181" s="67">
        <f>[3]ДС!EQ182</f>
        <v>6670589.587199999</v>
      </c>
      <c r="CP181" s="94">
        <f t="shared" si="557"/>
        <v>104</v>
      </c>
      <c r="CQ181" s="94">
        <f t="shared" si="557"/>
        <v>6670589.587199999</v>
      </c>
    </row>
    <row r="182" spans="1:96" s="3" customFormat="1" ht="30" customHeight="1" x14ac:dyDescent="0.25">
      <c r="A182" s="122"/>
      <c r="B182" s="122">
        <v>143</v>
      </c>
      <c r="C182" s="123" t="s">
        <v>407</v>
      </c>
      <c r="D182" s="164" t="s">
        <v>408</v>
      </c>
      <c r="E182" s="80">
        <v>17622</v>
      </c>
      <c r="F182" s="81">
        <v>1.97</v>
      </c>
      <c r="G182" s="82"/>
      <c r="H182" s="83">
        <v>1</v>
      </c>
      <c r="I182" s="84"/>
      <c r="J182" s="85">
        <v>1.4</v>
      </c>
      <c r="K182" s="85">
        <v>1.68</v>
      </c>
      <c r="L182" s="85">
        <v>2.23</v>
      </c>
      <c r="M182" s="86">
        <v>2.57</v>
      </c>
      <c r="N182" s="87">
        <v>0</v>
      </c>
      <c r="O182" s="66">
        <f t="shared" si="525"/>
        <v>0</v>
      </c>
      <c r="P182" s="88">
        <v>0</v>
      </c>
      <c r="Q182" s="66">
        <f t="shared" si="526"/>
        <v>0</v>
      </c>
      <c r="R182" s="66">
        <v>0</v>
      </c>
      <c r="S182" s="66">
        <f t="shared" si="527"/>
        <v>0</v>
      </c>
      <c r="T182" s="88">
        <v>0</v>
      </c>
      <c r="U182" s="66">
        <f t="shared" si="528"/>
        <v>0</v>
      </c>
      <c r="V182" s="88">
        <v>0</v>
      </c>
      <c r="W182" s="66">
        <f t="shared" si="529"/>
        <v>0</v>
      </c>
      <c r="X182" s="88"/>
      <c r="Y182" s="66"/>
      <c r="Z182" s="88">
        <v>0</v>
      </c>
      <c r="AA182" s="66">
        <f t="shared" si="530"/>
        <v>0</v>
      </c>
      <c r="AB182" s="66"/>
      <c r="AC182" s="66">
        <f t="shared" si="531"/>
        <v>0</v>
      </c>
      <c r="AD182" s="66">
        <v>0</v>
      </c>
      <c r="AE182" s="66">
        <f t="shared" si="532"/>
        <v>0</v>
      </c>
      <c r="AF182" s="66">
        <v>0</v>
      </c>
      <c r="AG182" s="66">
        <f t="shared" si="533"/>
        <v>0</v>
      </c>
      <c r="AH182" s="66"/>
      <c r="AI182" s="66">
        <f t="shared" si="534"/>
        <v>0</v>
      </c>
      <c r="AJ182" s="88">
        <v>0</v>
      </c>
      <c r="AK182" s="66">
        <f t="shared" si="535"/>
        <v>0</v>
      </c>
      <c r="AL182" s="88"/>
      <c r="AM182" s="66"/>
      <c r="AN182" s="88"/>
      <c r="AO182" s="66">
        <f t="shared" si="536"/>
        <v>0</v>
      </c>
      <c r="AP182" s="88">
        <v>0</v>
      </c>
      <c r="AQ182" s="66">
        <f t="shared" si="537"/>
        <v>0</v>
      </c>
      <c r="AR182" s="66">
        <v>0</v>
      </c>
      <c r="AS182" s="66">
        <f t="shared" si="538"/>
        <v>0</v>
      </c>
      <c r="AT182" s="88">
        <v>0</v>
      </c>
      <c r="AU182" s="66">
        <f t="shared" si="539"/>
        <v>0</v>
      </c>
      <c r="AV182" s="88">
        <v>0</v>
      </c>
      <c r="AW182" s="66">
        <f t="shared" si="540"/>
        <v>0</v>
      </c>
      <c r="AX182" s="88">
        <v>0</v>
      </c>
      <c r="AY182" s="66">
        <f t="shared" si="541"/>
        <v>0</v>
      </c>
      <c r="AZ182" s="88">
        <v>0</v>
      </c>
      <c r="BA182" s="66">
        <f t="shared" si="542"/>
        <v>0</v>
      </c>
      <c r="BB182" s="89">
        <v>2</v>
      </c>
      <c r="BC182" s="66">
        <f t="shared" si="543"/>
        <v>116643.54239999999</v>
      </c>
      <c r="BD182" s="139"/>
      <c r="BE182" s="66">
        <f t="shared" si="544"/>
        <v>0</v>
      </c>
      <c r="BF182" s="66">
        <v>0</v>
      </c>
      <c r="BG182" s="66">
        <f t="shared" si="545"/>
        <v>0</v>
      </c>
      <c r="BH182" s="88">
        <v>0</v>
      </c>
      <c r="BI182" s="66">
        <f t="shared" si="546"/>
        <v>0</v>
      </c>
      <c r="BJ182" s="88">
        <v>0</v>
      </c>
      <c r="BK182" s="66">
        <f t="shared" si="547"/>
        <v>0</v>
      </c>
      <c r="BL182" s="90"/>
      <c r="BM182" s="66"/>
      <c r="BN182" s="88">
        <v>0</v>
      </c>
      <c r="BO182" s="66">
        <f t="shared" si="548"/>
        <v>0</v>
      </c>
      <c r="BP182" s="88">
        <v>0</v>
      </c>
      <c r="BQ182" s="66">
        <f t="shared" si="549"/>
        <v>0</v>
      </c>
      <c r="BR182" s="66">
        <v>0</v>
      </c>
      <c r="BS182" s="66">
        <f t="shared" si="550"/>
        <v>0</v>
      </c>
      <c r="BT182" s="88">
        <v>0</v>
      </c>
      <c r="BU182" s="66">
        <f t="shared" si="551"/>
        <v>0</v>
      </c>
      <c r="BV182" s="88"/>
      <c r="BW182" s="66">
        <f t="shared" si="552"/>
        <v>0</v>
      </c>
      <c r="BX182" s="88"/>
      <c r="BY182" s="66">
        <f t="shared" si="553"/>
        <v>0</v>
      </c>
      <c r="BZ182" s="66"/>
      <c r="CA182" s="66">
        <f t="shared" si="558"/>
        <v>0</v>
      </c>
      <c r="CB182" s="88">
        <v>0</v>
      </c>
      <c r="CC182" s="66">
        <f t="shared" si="554"/>
        <v>0</v>
      </c>
      <c r="CD182" s="88">
        <v>0</v>
      </c>
      <c r="CE182" s="66">
        <f t="shared" si="559"/>
        <v>0</v>
      </c>
      <c r="CF182" s="66"/>
      <c r="CG182" s="66">
        <f t="shared" si="555"/>
        <v>0</v>
      </c>
      <c r="CH182" s="92"/>
      <c r="CI182" s="66">
        <f t="shared" si="560"/>
        <v>0</v>
      </c>
      <c r="CJ182" s="92"/>
      <c r="CK182" s="92"/>
      <c r="CL182" s="93">
        <f t="shared" si="556"/>
        <v>2</v>
      </c>
      <c r="CM182" s="93">
        <f t="shared" si="556"/>
        <v>116643.54239999999</v>
      </c>
      <c r="CN182" s="66">
        <f>[3]ДС!EP183</f>
        <v>38</v>
      </c>
      <c r="CO182" s="67">
        <f>[3]ДС!EQ183</f>
        <v>1846856.0879999998</v>
      </c>
      <c r="CP182" s="94">
        <f t="shared" si="557"/>
        <v>40</v>
      </c>
      <c r="CQ182" s="94">
        <f t="shared" si="557"/>
        <v>1963499.6303999997</v>
      </c>
    </row>
    <row r="183" spans="1:96" s="3" customFormat="1" ht="30" customHeight="1" x14ac:dyDescent="0.25">
      <c r="A183" s="122"/>
      <c r="B183" s="122">
        <v>144</v>
      </c>
      <c r="C183" s="123" t="s">
        <v>409</v>
      </c>
      <c r="D183" s="164" t="s">
        <v>410</v>
      </c>
      <c r="E183" s="80">
        <v>17622</v>
      </c>
      <c r="F183" s="81">
        <v>2.04</v>
      </c>
      <c r="G183" s="82"/>
      <c r="H183" s="83">
        <v>1</v>
      </c>
      <c r="I183" s="84"/>
      <c r="J183" s="85">
        <v>1.4</v>
      </c>
      <c r="K183" s="85">
        <v>1.68</v>
      </c>
      <c r="L183" s="85">
        <v>2.23</v>
      </c>
      <c r="M183" s="86">
        <v>2.57</v>
      </c>
      <c r="N183" s="95">
        <v>0</v>
      </c>
      <c r="O183" s="66">
        <f t="shared" si="525"/>
        <v>0</v>
      </c>
      <c r="P183" s="88">
        <v>0</v>
      </c>
      <c r="Q183" s="66">
        <f t="shared" si="526"/>
        <v>0</v>
      </c>
      <c r="R183" s="66">
        <v>0</v>
      </c>
      <c r="S183" s="66">
        <f t="shared" si="527"/>
        <v>0</v>
      </c>
      <c r="T183" s="88">
        <v>0</v>
      </c>
      <c r="U183" s="66">
        <f t="shared" si="528"/>
        <v>0</v>
      </c>
      <c r="V183" s="88">
        <v>0</v>
      </c>
      <c r="W183" s="66">
        <f t="shared" si="529"/>
        <v>0</v>
      </c>
      <c r="X183" s="88"/>
      <c r="Y183" s="66"/>
      <c r="Z183" s="88"/>
      <c r="AA183" s="66">
        <f t="shared" si="530"/>
        <v>0</v>
      </c>
      <c r="AB183" s="66"/>
      <c r="AC183" s="66">
        <f t="shared" si="531"/>
        <v>0</v>
      </c>
      <c r="AD183" s="66"/>
      <c r="AE183" s="66">
        <f t="shared" si="532"/>
        <v>0</v>
      </c>
      <c r="AF183" s="66">
        <v>0</v>
      </c>
      <c r="AG183" s="66">
        <f t="shared" si="533"/>
        <v>0</v>
      </c>
      <c r="AH183" s="66"/>
      <c r="AI183" s="66">
        <f t="shared" si="534"/>
        <v>0</v>
      </c>
      <c r="AJ183" s="88">
        <v>0</v>
      </c>
      <c r="AK183" s="66">
        <f t="shared" si="535"/>
        <v>0</v>
      </c>
      <c r="AL183" s="88"/>
      <c r="AM183" s="66"/>
      <c r="AN183" s="88"/>
      <c r="AO183" s="66">
        <f t="shared" si="536"/>
        <v>0</v>
      </c>
      <c r="AP183" s="88">
        <v>0</v>
      </c>
      <c r="AQ183" s="66">
        <f t="shared" si="537"/>
        <v>0</v>
      </c>
      <c r="AR183" s="66">
        <v>0</v>
      </c>
      <c r="AS183" s="66">
        <f t="shared" si="538"/>
        <v>0</v>
      </c>
      <c r="AT183" s="88">
        <v>0</v>
      </c>
      <c r="AU183" s="66">
        <f t="shared" si="539"/>
        <v>0</v>
      </c>
      <c r="AV183" s="88">
        <v>0</v>
      </c>
      <c r="AW183" s="66">
        <f t="shared" si="540"/>
        <v>0</v>
      </c>
      <c r="AX183" s="88">
        <v>0</v>
      </c>
      <c r="AY183" s="66">
        <f t="shared" si="541"/>
        <v>0</v>
      </c>
      <c r="AZ183" s="88">
        <v>0</v>
      </c>
      <c r="BA183" s="66">
        <f t="shared" si="542"/>
        <v>0</v>
      </c>
      <c r="BB183" s="89"/>
      <c r="BC183" s="66">
        <f t="shared" si="543"/>
        <v>0</v>
      </c>
      <c r="BD183" s="139"/>
      <c r="BE183" s="66">
        <f t="shared" si="544"/>
        <v>0</v>
      </c>
      <c r="BF183" s="66">
        <v>0</v>
      </c>
      <c r="BG183" s="66">
        <f t="shared" si="545"/>
        <v>0</v>
      </c>
      <c r="BH183" s="88">
        <v>0</v>
      </c>
      <c r="BI183" s="66">
        <f t="shared" si="546"/>
        <v>0</v>
      </c>
      <c r="BJ183" s="88">
        <v>0</v>
      </c>
      <c r="BK183" s="66">
        <f t="shared" si="547"/>
        <v>0</v>
      </c>
      <c r="BL183" s="90"/>
      <c r="BM183" s="66"/>
      <c r="BN183" s="88">
        <v>0</v>
      </c>
      <c r="BO183" s="66">
        <f t="shared" si="548"/>
        <v>0</v>
      </c>
      <c r="BP183" s="88">
        <v>0</v>
      </c>
      <c r="BQ183" s="66">
        <f t="shared" si="549"/>
        <v>0</v>
      </c>
      <c r="BR183" s="66">
        <v>0</v>
      </c>
      <c r="BS183" s="66">
        <f t="shared" si="550"/>
        <v>0</v>
      </c>
      <c r="BT183" s="88">
        <v>0</v>
      </c>
      <c r="BU183" s="66">
        <f t="shared" si="551"/>
        <v>0</v>
      </c>
      <c r="BV183" s="88"/>
      <c r="BW183" s="66">
        <f t="shared" si="552"/>
        <v>0</v>
      </c>
      <c r="BX183" s="88"/>
      <c r="BY183" s="66">
        <f t="shared" si="553"/>
        <v>0</v>
      </c>
      <c r="BZ183" s="66"/>
      <c r="CA183" s="66">
        <f t="shared" si="558"/>
        <v>0</v>
      </c>
      <c r="CB183" s="88">
        <v>0</v>
      </c>
      <c r="CC183" s="66">
        <f t="shared" si="554"/>
        <v>0</v>
      </c>
      <c r="CD183" s="88">
        <v>0</v>
      </c>
      <c r="CE183" s="66">
        <f t="shared" si="559"/>
        <v>0</v>
      </c>
      <c r="CF183" s="66"/>
      <c r="CG183" s="66">
        <f t="shared" si="555"/>
        <v>0</v>
      </c>
      <c r="CH183" s="92"/>
      <c r="CI183" s="66">
        <f t="shared" si="560"/>
        <v>0</v>
      </c>
      <c r="CJ183" s="92"/>
      <c r="CK183" s="92"/>
      <c r="CL183" s="93">
        <f t="shared" si="556"/>
        <v>0</v>
      </c>
      <c r="CM183" s="93">
        <f t="shared" si="556"/>
        <v>0</v>
      </c>
      <c r="CN183" s="66">
        <f>[3]ДС!EP184</f>
        <v>0</v>
      </c>
      <c r="CO183" s="67">
        <f>[3]ДС!EQ184</f>
        <v>0</v>
      </c>
      <c r="CP183" s="94">
        <f t="shared" si="557"/>
        <v>0</v>
      </c>
      <c r="CQ183" s="94">
        <f t="shared" si="557"/>
        <v>0</v>
      </c>
    </row>
    <row r="184" spans="1:96" s="3" customFormat="1" ht="30" customHeight="1" x14ac:dyDescent="0.25">
      <c r="A184" s="122"/>
      <c r="B184" s="122">
        <v>145</v>
      </c>
      <c r="C184" s="123" t="s">
        <v>411</v>
      </c>
      <c r="D184" s="164" t="s">
        <v>412</v>
      </c>
      <c r="E184" s="80">
        <v>17622</v>
      </c>
      <c r="F184" s="81">
        <v>2.95</v>
      </c>
      <c r="G184" s="82"/>
      <c r="H184" s="83">
        <v>1</v>
      </c>
      <c r="I184" s="84"/>
      <c r="J184" s="85">
        <v>1.4</v>
      </c>
      <c r="K184" s="85">
        <v>1.68</v>
      </c>
      <c r="L184" s="85">
        <v>2.23</v>
      </c>
      <c r="M184" s="86">
        <v>2.57</v>
      </c>
      <c r="N184" s="95">
        <v>0</v>
      </c>
      <c r="O184" s="66">
        <f t="shared" si="525"/>
        <v>0</v>
      </c>
      <c r="P184" s="88">
        <v>0</v>
      </c>
      <c r="Q184" s="66">
        <f t="shared" si="526"/>
        <v>0</v>
      </c>
      <c r="R184" s="66">
        <v>0</v>
      </c>
      <c r="S184" s="66">
        <f t="shared" si="527"/>
        <v>0</v>
      </c>
      <c r="T184" s="88">
        <v>0</v>
      </c>
      <c r="U184" s="66">
        <f t="shared" si="528"/>
        <v>0</v>
      </c>
      <c r="V184" s="88">
        <v>0</v>
      </c>
      <c r="W184" s="66">
        <f t="shared" si="529"/>
        <v>0</v>
      </c>
      <c r="X184" s="88"/>
      <c r="Y184" s="66"/>
      <c r="Z184" s="88"/>
      <c r="AA184" s="66">
        <f t="shared" si="530"/>
        <v>0</v>
      </c>
      <c r="AB184" s="66"/>
      <c r="AC184" s="66">
        <f t="shared" si="531"/>
        <v>0</v>
      </c>
      <c r="AD184" s="66"/>
      <c r="AE184" s="66">
        <f t="shared" si="532"/>
        <v>0</v>
      </c>
      <c r="AF184" s="66">
        <v>0</v>
      </c>
      <c r="AG184" s="66">
        <f t="shared" si="533"/>
        <v>0</v>
      </c>
      <c r="AH184" s="66"/>
      <c r="AI184" s="66">
        <f t="shared" si="534"/>
        <v>0</v>
      </c>
      <c r="AJ184" s="88">
        <v>0</v>
      </c>
      <c r="AK184" s="66">
        <f t="shared" si="535"/>
        <v>0</v>
      </c>
      <c r="AL184" s="88"/>
      <c r="AM184" s="66"/>
      <c r="AN184" s="88"/>
      <c r="AO184" s="66">
        <f t="shared" si="536"/>
        <v>0</v>
      </c>
      <c r="AP184" s="88">
        <v>0</v>
      </c>
      <c r="AQ184" s="66">
        <f t="shared" si="537"/>
        <v>0</v>
      </c>
      <c r="AR184" s="66">
        <v>0</v>
      </c>
      <c r="AS184" s="66">
        <f t="shared" si="538"/>
        <v>0</v>
      </c>
      <c r="AT184" s="88">
        <v>0</v>
      </c>
      <c r="AU184" s="66">
        <f t="shared" si="539"/>
        <v>0</v>
      </c>
      <c r="AV184" s="88">
        <v>0</v>
      </c>
      <c r="AW184" s="66">
        <f t="shared" si="540"/>
        <v>0</v>
      </c>
      <c r="AX184" s="88">
        <v>0</v>
      </c>
      <c r="AY184" s="66">
        <f t="shared" si="541"/>
        <v>0</v>
      </c>
      <c r="AZ184" s="88">
        <v>0</v>
      </c>
      <c r="BA184" s="66">
        <f t="shared" si="542"/>
        <v>0</v>
      </c>
      <c r="BB184" s="89">
        <v>0</v>
      </c>
      <c r="BC184" s="66">
        <f t="shared" si="543"/>
        <v>0</v>
      </c>
      <c r="BD184" s="139"/>
      <c r="BE184" s="66">
        <f t="shared" si="544"/>
        <v>0</v>
      </c>
      <c r="BF184" s="66">
        <v>0</v>
      </c>
      <c r="BG184" s="66">
        <f t="shared" si="545"/>
        <v>0</v>
      </c>
      <c r="BH184" s="88">
        <v>0</v>
      </c>
      <c r="BI184" s="66">
        <f t="shared" si="546"/>
        <v>0</v>
      </c>
      <c r="BJ184" s="88">
        <v>0</v>
      </c>
      <c r="BK184" s="66">
        <f t="shared" si="547"/>
        <v>0</v>
      </c>
      <c r="BL184" s="90"/>
      <c r="BM184" s="66"/>
      <c r="BN184" s="88">
        <v>0</v>
      </c>
      <c r="BO184" s="66">
        <f t="shared" si="548"/>
        <v>0</v>
      </c>
      <c r="BP184" s="88">
        <v>0</v>
      </c>
      <c r="BQ184" s="66">
        <f t="shared" si="549"/>
        <v>0</v>
      </c>
      <c r="BR184" s="66">
        <v>0</v>
      </c>
      <c r="BS184" s="66">
        <f t="shared" si="550"/>
        <v>0</v>
      </c>
      <c r="BT184" s="88">
        <v>0</v>
      </c>
      <c r="BU184" s="66">
        <f t="shared" si="551"/>
        <v>0</v>
      </c>
      <c r="BV184" s="88"/>
      <c r="BW184" s="66">
        <f t="shared" si="552"/>
        <v>0</v>
      </c>
      <c r="BX184" s="88"/>
      <c r="BY184" s="66">
        <f t="shared" si="553"/>
        <v>0</v>
      </c>
      <c r="BZ184" s="66"/>
      <c r="CA184" s="66">
        <f t="shared" si="558"/>
        <v>0</v>
      </c>
      <c r="CB184" s="88">
        <v>0</v>
      </c>
      <c r="CC184" s="66">
        <f t="shared" si="554"/>
        <v>0</v>
      </c>
      <c r="CD184" s="88">
        <v>0</v>
      </c>
      <c r="CE184" s="66">
        <f t="shared" si="559"/>
        <v>0</v>
      </c>
      <c r="CF184" s="66"/>
      <c r="CG184" s="66">
        <f t="shared" si="555"/>
        <v>0</v>
      </c>
      <c r="CH184" s="92"/>
      <c r="CI184" s="66">
        <f t="shared" si="560"/>
        <v>0</v>
      </c>
      <c r="CJ184" s="92"/>
      <c r="CK184" s="92"/>
      <c r="CL184" s="93">
        <f t="shared" si="556"/>
        <v>0</v>
      </c>
      <c r="CM184" s="93">
        <f t="shared" si="556"/>
        <v>0</v>
      </c>
      <c r="CN184" s="66">
        <f>[3]ДС!EP185</f>
        <v>0</v>
      </c>
      <c r="CO184" s="67">
        <f>[3]ДС!EQ185</f>
        <v>0</v>
      </c>
      <c r="CP184" s="94">
        <f t="shared" si="557"/>
        <v>0</v>
      </c>
      <c r="CQ184" s="94">
        <f t="shared" si="557"/>
        <v>0</v>
      </c>
    </row>
    <row r="185" spans="1:96" s="1" customFormat="1" ht="18.75" customHeight="1" x14ac:dyDescent="0.25">
      <c r="A185" s="54">
        <v>31</v>
      </c>
      <c r="B185" s="54"/>
      <c r="C185" s="192" t="s">
        <v>413</v>
      </c>
      <c r="D185" s="163" t="s">
        <v>414</v>
      </c>
      <c r="E185" s="80">
        <v>17622</v>
      </c>
      <c r="F185" s="133">
        <v>0.92</v>
      </c>
      <c r="G185" s="115"/>
      <c r="H185" s="58"/>
      <c r="I185" s="58"/>
      <c r="J185" s="70">
        <v>1.4</v>
      </c>
      <c r="K185" s="71">
        <v>1.68</v>
      </c>
      <c r="L185" s="71">
        <v>2.23</v>
      </c>
      <c r="M185" s="72">
        <v>2.57</v>
      </c>
      <c r="N185" s="134">
        <f>SUM(N186:N191)</f>
        <v>11</v>
      </c>
      <c r="O185" s="134">
        <f t="shared" ref="O185:BZ185" si="561">SUM(O186:O191)</f>
        <v>251950.54499999998</v>
      </c>
      <c r="P185" s="134">
        <f t="shared" si="561"/>
        <v>75</v>
      </c>
      <c r="Q185" s="134">
        <f t="shared" si="561"/>
        <v>1728497.925</v>
      </c>
      <c r="R185" s="134">
        <f t="shared" si="561"/>
        <v>0</v>
      </c>
      <c r="S185" s="134">
        <f t="shared" si="561"/>
        <v>0</v>
      </c>
      <c r="T185" s="134">
        <f t="shared" si="561"/>
        <v>0</v>
      </c>
      <c r="U185" s="134">
        <f t="shared" si="561"/>
        <v>0</v>
      </c>
      <c r="V185" s="134">
        <f t="shared" si="561"/>
        <v>0</v>
      </c>
      <c r="W185" s="134">
        <f t="shared" si="561"/>
        <v>0</v>
      </c>
      <c r="X185" s="134">
        <f t="shared" si="561"/>
        <v>0</v>
      </c>
      <c r="Y185" s="134">
        <f t="shared" si="561"/>
        <v>0</v>
      </c>
      <c r="Z185" s="134">
        <f t="shared" si="561"/>
        <v>0</v>
      </c>
      <c r="AA185" s="134">
        <f t="shared" si="561"/>
        <v>0</v>
      </c>
      <c r="AB185" s="134">
        <f t="shared" si="561"/>
        <v>36</v>
      </c>
      <c r="AC185" s="134">
        <f t="shared" si="561"/>
        <v>738273.69</v>
      </c>
      <c r="AD185" s="134">
        <f t="shared" si="561"/>
        <v>0</v>
      </c>
      <c r="AE185" s="134">
        <f t="shared" si="561"/>
        <v>0</v>
      </c>
      <c r="AF185" s="134">
        <f t="shared" si="561"/>
        <v>60</v>
      </c>
      <c r="AG185" s="134">
        <f t="shared" si="561"/>
        <v>1546859.16</v>
      </c>
      <c r="AH185" s="134">
        <f t="shared" si="561"/>
        <v>0</v>
      </c>
      <c r="AI185" s="134">
        <f t="shared" si="561"/>
        <v>0</v>
      </c>
      <c r="AJ185" s="134">
        <f t="shared" si="561"/>
        <v>0</v>
      </c>
      <c r="AK185" s="134">
        <f t="shared" si="561"/>
        <v>0</v>
      </c>
      <c r="AL185" s="134">
        <f t="shared" si="561"/>
        <v>0</v>
      </c>
      <c r="AM185" s="134">
        <f t="shared" si="561"/>
        <v>0</v>
      </c>
      <c r="AN185" s="134">
        <f t="shared" si="561"/>
        <v>0</v>
      </c>
      <c r="AO185" s="134">
        <f t="shared" si="561"/>
        <v>0</v>
      </c>
      <c r="AP185" s="134">
        <f t="shared" si="561"/>
        <v>0</v>
      </c>
      <c r="AQ185" s="134">
        <f t="shared" si="561"/>
        <v>0</v>
      </c>
      <c r="AR185" s="134">
        <f t="shared" si="561"/>
        <v>33</v>
      </c>
      <c r="AS185" s="134">
        <f t="shared" si="561"/>
        <v>626946.70499999996</v>
      </c>
      <c r="AT185" s="134">
        <f t="shared" si="561"/>
        <v>0</v>
      </c>
      <c r="AU185" s="134">
        <f t="shared" si="561"/>
        <v>0</v>
      </c>
      <c r="AV185" s="134">
        <f t="shared" si="561"/>
        <v>0</v>
      </c>
      <c r="AW185" s="134">
        <f t="shared" si="561"/>
        <v>0</v>
      </c>
      <c r="AX185" s="134">
        <f t="shared" si="561"/>
        <v>0</v>
      </c>
      <c r="AY185" s="134">
        <f t="shared" si="561"/>
        <v>0</v>
      </c>
      <c r="AZ185" s="134">
        <f t="shared" si="561"/>
        <v>491</v>
      </c>
      <c r="BA185" s="134">
        <f t="shared" si="561"/>
        <v>10101459.059999999</v>
      </c>
      <c r="BB185" s="134">
        <f t="shared" si="561"/>
        <v>144</v>
      </c>
      <c r="BC185" s="134">
        <f t="shared" si="561"/>
        <v>3706940.6589600001</v>
      </c>
      <c r="BD185" s="134">
        <f t="shared" si="561"/>
        <v>0</v>
      </c>
      <c r="BE185" s="134">
        <f t="shared" si="561"/>
        <v>0</v>
      </c>
      <c r="BF185" s="134">
        <f t="shared" si="561"/>
        <v>70</v>
      </c>
      <c r="BG185" s="134">
        <f t="shared" si="561"/>
        <v>1884355.7039999999</v>
      </c>
      <c r="BH185" s="134">
        <f t="shared" si="561"/>
        <v>0</v>
      </c>
      <c r="BI185" s="134">
        <f t="shared" si="561"/>
        <v>0</v>
      </c>
      <c r="BJ185" s="134">
        <f t="shared" si="561"/>
        <v>15</v>
      </c>
      <c r="BK185" s="134">
        <f t="shared" si="561"/>
        <v>358590.07799999998</v>
      </c>
      <c r="BL185" s="134">
        <f t="shared" si="561"/>
        <v>0</v>
      </c>
      <c r="BM185" s="134">
        <f t="shared" si="561"/>
        <v>0</v>
      </c>
      <c r="BN185" s="134">
        <f t="shared" si="561"/>
        <v>85</v>
      </c>
      <c r="BO185" s="134">
        <f t="shared" si="561"/>
        <v>1792950.39</v>
      </c>
      <c r="BP185" s="134">
        <f t="shared" si="561"/>
        <v>0</v>
      </c>
      <c r="BQ185" s="134">
        <f t="shared" si="561"/>
        <v>0</v>
      </c>
      <c r="BR185" s="134">
        <f t="shared" si="561"/>
        <v>37</v>
      </c>
      <c r="BS185" s="134">
        <f t="shared" si="561"/>
        <v>931446.05399999977</v>
      </c>
      <c r="BT185" s="134">
        <f t="shared" si="561"/>
        <v>1</v>
      </c>
      <c r="BU185" s="134">
        <f t="shared" si="561"/>
        <v>26348.414399999998</v>
      </c>
      <c r="BV185" s="134">
        <f t="shared" si="561"/>
        <v>27</v>
      </c>
      <c r="BW185" s="134">
        <f t="shared" si="561"/>
        <v>653899.554</v>
      </c>
      <c r="BX185" s="134">
        <f t="shared" si="561"/>
        <v>0</v>
      </c>
      <c r="BY185" s="134">
        <f t="shared" si="561"/>
        <v>0</v>
      </c>
      <c r="BZ185" s="118">
        <f t="shared" si="561"/>
        <v>0</v>
      </c>
      <c r="CA185" s="134">
        <f t="shared" ref="CA185:CQ185" si="562">SUM(CA186:CA191)</f>
        <v>0</v>
      </c>
      <c r="CB185" s="134">
        <f t="shared" si="562"/>
        <v>10</v>
      </c>
      <c r="CC185" s="134">
        <f t="shared" si="562"/>
        <v>279991.55249999999</v>
      </c>
      <c r="CD185" s="134">
        <f t="shared" si="562"/>
        <v>7</v>
      </c>
      <c r="CE185" s="134">
        <f t="shared" si="562"/>
        <v>301168.79099999997</v>
      </c>
      <c r="CF185" s="134">
        <f t="shared" si="562"/>
        <v>0</v>
      </c>
      <c r="CG185" s="134">
        <f t="shared" si="562"/>
        <v>0</v>
      </c>
      <c r="CH185" s="134">
        <f t="shared" si="562"/>
        <v>0</v>
      </c>
      <c r="CI185" s="134">
        <f t="shared" si="562"/>
        <v>0</v>
      </c>
      <c r="CJ185" s="134">
        <f t="shared" si="562"/>
        <v>0</v>
      </c>
      <c r="CK185" s="134">
        <f t="shared" si="562"/>
        <v>0</v>
      </c>
      <c r="CL185" s="134">
        <f t="shared" si="562"/>
        <v>1102</v>
      </c>
      <c r="CM185" s="134">
        <f t="shared" si="562"/>
        <v>24929678.281860001</v>
      </c>
      <c r="CN185" s="134">
        <f t="shared" si="562"/>
        <v>3469</v>
      </c>
      <c r="CO185" s="135">
        <f t="shared" si="562"/>
        <v>89791436.6118</v>
      </c>
      <c r="CP185" s="118">
        <f t="shared" si="562"/>
        <v>4571</v>
      </c>
      <c r="CQ185" s="118">
        <f t="shared" si="562"/>
        <v>114721114.89366001</v>
      </c>
      <c r="CR185" s="3"/>
    </row>
    <row r="186" spans="1:96" s="3" customFormat="1" ht="18.75" customHeight="1" x14ac:dyDescent="0.25">
      <c r="A186" s="122"/>
      <c r="B186" s="122">
        <v>146</v>
      </c>
      <c r="C186" s="123" t="s">
        <v>415</v>
      </c>
      <c r="D186" s="162" t="s">
        <v>416</v>
      </c>
      <c r="E186" s="80">
        <v>17622</v>
      </c>
      <c r="F186" s="81">
        <v>0.89</v>
      </c>
      <c r="G186" s="82"/>
      <c r="H186" s="83">
        <v>1</v>
      </c>
      <c r="I186" s="84"/>
      <c r="J186" s="85">
        <v>1.4</v>
      </c>
      <c r="K186" s="85">
        <v>1.68</v>
      </c>
      <c r="L186" s="85">
        <v>2.23</v>
      </c>
      <c r="M186" s="86">
        <v>2.57</v>
      </c>
      <c r="N186" s="95">
        <v>0</v>
      </c>
      <c r="O186" s="66">
        <f t="shared" ref="O186:O191" si="563">SUM(N186*$E186*$F186*$H186*$J186*$O$9)</f>
        <v>0</v>
      </c>
      <c r="P186" s="88">
        <v>0</v>
      </c>
      <c r="Q186" s="66">
        <f t="shared" ref="Q186:Q191" si="564">SUM(P186*$E186*$F186*$H186*$J186*$Q$9)</f>
        <v>0</v>
      </c>
      <c r="R186" s="66">
        <v>0</v>
      </c>
      <c r="S186" s="66">
        <f t="shared" ref="S186:S191" si="565">SUM(R186*$E186*$F186*$H186*$J186*$S$9)</f>
        <v>0</v>
      </c>
      <c r="T186" s="88"/>
      <c r="U186" s="66">
        <f t="shared" ref="U186:U191" si="566">SUM(T186*$E186*$F186*$H186*$J186*$U$9)</f>
        <v>0</v>
      </c>
      <c r="V186" s="88">
        <v>0</v>
      </c>
      <c r="W186" s="66">
        <f t="shared" ref="W186:W191" si="567">SUM(V186*$E186*$F186*$H186*$J186*$W$9)</f>
        <v>0</v>
      </c>
      <c r="X186" s="88"/>
      <c r="Y186" s="66"/>
      <c r="Z186" s="88">
        <v>0</v>
      </c>
      <c r="AA186" s="66">
        <f t="shared" ref="AA186:AA191" si="568">SUM(Z186*$E186*$F186*$H186*$J186*$AA$9)</f>
        <v>0</v>
      </c>
      <c r="AB186" s="66">
        <v>0</v>
      </c>
      <c r="AC186" s="66">
        <f t="shared" ref="AC186:AC191" si="569">SUM(AB186*$E186*$F186*$H186*$J186*$AC$9)</f>
        <v>0</v>
      </c>
      <c r="AD186" s="66">
        <v>0</v>
      </c>
      <c r="AE186" s="66">
        <f t="shared" ref="AE186:AE191" si="570">SUM(AD186*$E186*$F186*$H186*$K186*$AE$9)</f>
        <v>0</v>
      </c>
      <c r="AF186" s="131"/>
      <c r="AG186" s="66">
        <f t="shared" ref="AG186:AG191" si="571">SUM(AF186*$E186*$F186*$H186*$K186*$AG$9)</f>
        <v>0</v>
      </c>
      <c r="AH186" s="66"/>
      <c r="AI186" s="66">
        <f t="shared" ref="AI186:AI191" si="572">SUM(AH186*$E186*$F186*$H186*$J186*$AI$9)</f>
        <v>0</v>
      </c>
      <c r="AJ186" s="88">
        <v>0</v>
      </c>
      <c r="AK186" s="66">
        <f t="shared" ref="AK186:AK191" si="573">SUM(AJ186*$E186*$F186*$H186*$J186*$AK$9)</f>
        <v>0</v>
      </c>
      <c r="AL186" s="88"/>
      <c r="AM186" s="66"/>
      <c r="AN186" s="88"/>
      <c r="AO186" s="66">
        <f t="shared" ref="AO186:AO191" si="574">SUM(AN186*$E186*$F186*$H186*$J186*$AO$9)</f>
        <v>0</v>
      </c>
      <c r="AP186" s="88">
        <v>0</v>
      </c>
      <c r="AQ186" s="66">
        <f t="shared" ref="AQ186:AQ191" si="575">SUM(AP186*$E186*$F186*$H186*$J186*$AQ$9)</f>
        <v>0</v>
      </c>
      <c r="AR186" s="66">
        <v>0</v>
      </c>
      <c r="AS186" s="66">
        <f t="shared" ref="AS186:AS191" si="576">SUM(AR186*$E186*$F186*$H186*$J186*$AS$9)</f>
        <v>0</v>
      </c>
      <c r="AT186" s="88"/>
      <c r="AU186" s="66">
        <f t="shared" ref="AU186:AU191" si="577">SUM(AT186*$E186*$F186*$H186*$J186*$AU$9)</f>
        <v>0</v>
      </c>
      <c r="AV186" s="88">
        <v>0</v>
      </c>
      <c r="AW186" s="66">
        <f t="shared" ref="AW186:AW191" si="578">SUM(AV186*$E186*$F186*$H186*$J186*$AW$9)</f>
        <v>0</v>
      </c>
      <c r="AX186" s="88">
        <v>0</v>
      </c>
      <c r="AY186" s="66">
        <f t="shared" ref="AY186:AY191" si="579">SUM(AX186*$E186*$F186*$H186*$J186*$AY$9)</f>
        <v>0</v>
      </c>
      <c r="AZ186" s="88">
        <v>0</v>
      </c>
      <c r="BA186" s="66">
        <f t="shared" ref="BA186:BA191" si="580">SUM(AZ186*$E186*$F186*$H186*$J186*$BA$9)</f>
        <v>0</v>
      </c>
      <c r="BB186" s="89">
        <v>2</v>
      </c>
      <c r="BC186" s="66">
        <f t="shared" ref="BC186:BC191" si="581">SUM(BB186*$E186*$F186*$H186*$K186*$BC$9)</f>
        <v>52696.828799999996</v>
      </c>
      <c r="BD186" s="139">
        <v>0</v>
      </c>
      <c r="BE186" s="66">
        <f t="shared" ref="BE186:BE191" si="582">SUM(BD186*$E186*$F186*$H186*$K186*$BE$9)</f>
        <v>0</v>
      </c>
      <c r="BF186" s="66">
        <v>0</v>
      </c>
      <c r="BG186" s="66">
        <f t="shared" ref="BG186:BG191" si="583">SUM(BF186*$E186*$F186*$H186*$K186*$BG$9)</f>
        <v>0</v>
      </c>
      <c r="BH186" s="88">
        <v>0</v>
      </c>
      <c r="BI186" s="66">
        <f t="shared" ref="BI186:BI191" si="584">SUM(BH186*$E186*$F186*$H186*$K186*$BI$9)</f>
        <v>0</v>
      </c>
      <c r="BJ186" s="66"/>
      <c r="BK186" s="66">
        <f t="shared" ref="BK186:BK191" si="585">SUM(BJ186*$E186*$F186*$H186*$K186*$BK$9)</f>
        <v>0</v>
      </c>
      <c r="BL186" s="90"/>
      <c r="BM186" s="66"/>
      <c r="BN186" s="88"/>
      <c r="BO186" s="66">
        <f t="shared" ref="BO186:BO191" si="586">SUM(BN186*$E186*$F186*$H186*$K186*$BO$9)</f>
        <v>0</v>
      </c>
      <c r="BP186" s="88">
        <v>0</v>
      </c>
      <c r="BQ186" s="66">
        <f t="shared" ref="BQ186:BQ191" si="587">SUM(BP186*$E186*$F186*$H186*$K186*$BQ$9)</f>
        <v>0</v>
      </c>
      <c r="BR186" s="66">
        <v>10</v>
      </c>
      <c r="BS186" s="66">
        <f t="shared" ref="BS186:BS191" si="588">SUM(BR186*$E186*$F186*$H186*$K186*$BS$9)</f>
        <v>263484.14399999997</v>
      </c>
      <c r="BT186" s="66">
        <v>1</v>
      </c>
      <c r="BU186" s="66">
        <f t="shared" ref="BU186:BU191" si="589">SUM(BT186*$E186*$F186*$H186*$K186*$BU$9)</f>
        <v>26348.414399999998</v>
      </c>
      <c r="BV186" s="88"/>
      <c r="BW186" s="66">
        <f t="shared" ref="BW186:BW191" si="590">SUM(BV186*$E186*$F186*$H186*$K186*$BW$9)</f>
        <v>0</v>
      </c>
      <c r="BX186" s="88"/>
      <c r="BY186" s="66">
        <f t="shared" ref="BY186:BY191" si="591">(BX186*$E186*$F186*$H186*$K186*BY$9)</f>
        <v>0</v>
      </c>
      <c r="BZ186" s="66"/>
      <c r="CA186" s="66">
        <f t="shared" ref="CA186:CA191" si="592">(BZ186*$E186*$F186*$H186*$K186*CA$9)</f>
        <v>0</v>
      </c>
      <c r="CB186" s="88"/>
      <c r="CC186" s="66">
        <f t="shared" ref="CC186:CC191" si="593">(CB186*$E186*$F186*$H186*$L186*CC$9)</f>
        <v>0</v>
      </c>
      <c r="CD186" s="66"/>
      <c r="CE186" s="66">
        <f t="shared" ref="CE186:CE191" si="594">(CD186*$E186*$F186*$H186*$M186*CE$9)</f>
        <v>0</v>
      </c>
      <c r="CF186" s="66"/>
      <c r="CG186" s="66">
        <f t="shared" ref="CG186:CG191" si="595">(CF186*$E186*$F186*$H186*$K186*CG$9)</f>
        <v>0</v>
      </c>
      <c r="CH186" s="92"/>
      <c r="CI186" s="66">
        <f t="shared" ref="CI186:CI191" si="596">(CH186*$E186*$F186*$H186*$J186*CI$9)</f>
        <v>0</v>
      </c>
      <c r="CJ186" s="92"/>
      <c r="CK186" s="92"/>
      <c r="CL186" s="93">
        <f t="shared" ref="CL186:CM191" si="597">SUM(P186+N186+R186+T186+Z186+X186+V186+AD186+AB186+AF186+BB186+BF186+AH186+AP186+AR186+BP186+BR186+BN186+BT186+BV186+BJ186+AJ186+AL186+AN186+BD186+BH186+AT186+AV186+AX186+AZ186+BL186+BX186+BZ186+CB186+CD186+CF186+CH186)</f>
        <v>13</v>
      </c>
      <c r="CM186" s="93">
        <f t="shared" si="597"/>
        <v>342529.3872</v>
      </c>
      <c r="CN186" s="66">
        <f>[3]ДС!EP187</f>
        <v>0</v>
      </c>
      <c r="CO186" s="67">
        <f>[3]ДС!EQ187</f>
        <v>0</v>
      </c>
      <c r="CP186" s="94">
        <f t="shared" ref="CP186:CQ191" si="598">CL186+CN186</f>
        <v>13</v>
      </c>
      <c r="CQ186" s="94">
        <f t="shared" si="598"/>
        <v>342529.3872</v>
      </c>
    </row>
    <row r="187" spans="1:96" s="3" customFormat="1" ht="30" customHeight="1" x14ac:dyDescent="0.25">
      <c r="A187" s="122"/>
      <c r="B187" s="122">
        <v>147</v>
      </c>
      <c r="C187" s="123" t="s">
        <v>417</v>
      </c>
      <c r="D187" s="162" t="s">
        <v>418</v>
      </c>
      <c r="E187" s="80">
        <v>17622</v>
      </c>
      <c r="F187" s="81">
        <v>0.75</v>
      </c>
      <c r="G187" s="82"/>
      <c r="H187" s="149">
        <v>0.95</v>
      </c>
      <c r="I187" s="149"/>
      <c r="J187" s="85">
        <v>1.4</v>
      </c>
      <c r="K187" s="85">
        <v>1.68</v>
      </c>
      <c r="L187" s="85">
        <v>2.23</v>
      </c>
      <c r="M187" s="86">
        <v>2.57</v>
      </c>
      <c r="N187" s="87">
        <v>1</v>
      </c>
      <c r="O187" s="66">
        <f t="shared" si="563"/>
        <v>17577.944999999996</v>
      </c>
      <c r="P187" s="66">
        <v>5</v>
      </c>
      <c r="Q187" s="66">
        <f t="shared" si="564"/>
        <v>87889.724999999991</v>
      </c>
      <c r="R187" s="66">
        <v>0</v>
      </c>
      <c r="S187" s="66">
        <f t="shared" si="565"/>
        <v>0</v>
      </c>
      <c r="T187" s="88">
        <v>0</v>
      </c>
      <c r="U187" s="66">
        <f t="shared" si="566"/>
        <v>0</v>
      </c>
      <c r="V187" s="88">
        <v>0</v>
      </c>
      <c r="W187" s="66">
        <f t="shared" si="567"/>
        <v>0</v>
      </c>
      <c r="X187" s="88"/>
      <c r="Y187" s="66"/>
      <c r="Z187" s="88">
        <v>0</v>
      </c>
      <c r="AA187" s="66">
        <f t="shared" si="568"/>
        <v>0</v>
      </c>
      <c r="AB187" s="66">
        <v>18</v>
      </c>
      <c r="AC187" s="66">
        <f t="shared" si="569"/>
        <v>316403.00999999995</v>
      </c>
      <c r="AD187" s="66">
        <v>0</v>
      </c>
      <c r="AE187" s="66">
        <f t="shared" si="570"/>
        <v>0</v>
      </c>
      <c r="AF187" s="66">
        <v>20</v>
      </c>
      <c r="AG187" s="66">
        <f t="shared" si="571"/>
        <v>421870.68</v>
      </c>
      <c r="AH187" s="66"/>
      <c r="AI187" s="66">
        <f t="shared" si="572"/>
        <v>0</v>
      </c>
      <c r="AJ187" s="88">
        <v>0</v>
      </c>
      <c r="AK187" s="66">
        <f t="shared" si="573"/>
        <v>0</v>
      </c>
      <c r="AL187" s="88"/>
      <c r="AM187" s="66"/>
      <c r="AN187" s="88"/>
      <c r="AO187" s="66">
        <f t="shared" si="574"/>
        <v>0</v>
      </c>
      <c r="AP187" s="88">
        <v>0</v>
      </c>
      <c r="AQ187" s="66">
        <f t="shared" si="575"/>
        <v>0</v>
      </c>
      <c r="AR187" s="66">
        <v>25</v>
      </c>
      <c r="AS187" s="66">
        <f t="shared" si="576"/>
        <v>439448.625</v>
      </c>
      <c r="AT187" s="66"/>
      <c r="AU187" s="66">
        <f t="shared" si="577"/>
        <v>0</v>
      </c>
      <c r="AV187" s="88">
        <v>0</v>
      </c>
      <c r="AW187" s="66">
        <f t="shared" si="578"/>
        <v>0</v>
      </c>
      <c r="AX187" s="88"/>
      <c r="AY187" s="66">
        <f t="shared" si="579"/>
        <v>0</v>
      </c>
      <c r="AZ187" s="66">
        <v>240</v>
      </c>
      <c r="BA187" s="66">
        <f t="shared" si="580"/>
        <v>4218706.8</v>
      </c>
      <c r="BB187" s="89">
        <v>75</v>
      </c>
      <c r="BC187" s="66">
        <f t="shared" si="581"/>
        <v>1582015.05</v>
      </c>
      <c r="BD187" s="139">
        <v>0</v>
      </c>
      <c r="BE187" s="66">
        <f t="shared" si="582"/>
        <v>0</v>
      </c>
      <c r="BF187" s="66">
        <v>12</v>
      </c>
      <c r="BG187" s="66">
        <f t="shared" si="583"/>
        <v>253122.408</v>
      </c>
      <c r="BH187" s="88">
        <v>0</v>
      </c>
      <c r="BI187" s="66">
        <f t="shared" si="584"/>
        <v>0</v>
      </c>
      <c r="BJ187" s="66">
        <v>9</v>
      </c>
      <c r="BK187" s="66">
        <f t="shared" si="585"/>
        <v>189841.80599999998</v>
      </c>
      <c r="BL187" s="90"/>
      <c r="BM187" s="66"/>
      <c r="BN187" s="131">
        <v>85</v>
      </c>
      <c r="BO187" s="66">
        <f t="shared" si="586"/>
        <v>1792950.39</v>
      </c>
      <c r="BP187" s="88">
        <v>0</v>
      </c>
      <c r="BQ187" s="66">
        <f t="shared" si="587"/>
        <v>0</v>
      </c>
      <c r="BR187" s="66">
        <v>13</v>
      </c>
      <c r="BS187" s="66">
        <f t="shared" si="588"/>
        <v>274215.94199999998</v>
      </c>
      <c r="BT187" s="88">
        <v>0</v>
      </c>
      <c r="BU187" s="66">
        <f t="shared" si="589"/>
        <v>0</v>
      </c>
      <c r="BV187" s="66">
        <v>15</v>
      </c>
      <c r="BW187" s="66">
        <f t="shared" si="590"/>
        <v>316403.01</v>
      </c>
      <c r="BX187" s="88"/>
      <c r="BY187" s="66">
        <f t="shared" si="591"/>
        <v>0</v>
      </c>
      <c r="BZ187" s="66"/>
      <c r="CA187" s="66">
        <f t="shared" si="592"/>
        <v>0</v>
      </c>
      <c r="CB187" s="66">
        <v>10</v>
      </c>
      <c r="CC187" s="66">
        <f t="shared" si="593"/>
        <v>279991.55249999999</v>
      </c>
      <c r="CD187" s="66"/>
      <c r="CE187" s="66">
        <f t="shared" si="594"/>
        <v>0</v>
      </c>
      <c r="CF187" s="66"/>
      <c r="CG187" s="66">
        <f t="shared" si="595"/>
        <v>0</v>
      </c>
      <c r="CH187" s="92"/>
      <c r="CI187" s="66">
        <f t="shared" si="596"/>
        <v>0</v>
      </c>
      <c r="CJ187" s="92"/>
      <c r="CK187" s="92"/>
      <c r="CL187" s="93">
        <f t="shared" si="597"/>
        <v>528</v>
      </c>
      <c r="CM187" s="93">
        <f t="shared" si="597"/>
        <v>10190436.943499999</v>
      </c>
      <c r="CN187" s="66">
        <f>[3]ДС!EP188</f>
        <v>1791</v>
      </c>
      <c r="CO187" s="67">
        <f>[3]ДС!EQ188</f>
        <v>31953188.421</v>
      </c>
      <c r="CP187" s="94">
        <f t="shared" si="598"/>
        <v>2319</v>
      </c>
      <c r="CQ187" s="94">
        <f t="shared" si="598"/>
        <v>42143625.364500001</v>
      </c>
    </row>
    <row r="188" spans="1:96" s="3" customFormat="1" ht="30" customHeight="1" x14ac:dyDescent="0.25">
      <c r="A188" s="122"/>
      <c r="B188" s="122">
        <v>148</v>
      </c>
      <c r="C188" s="123" t="s">
        <v>419</v>
      </c>
      <c r="D188" s="162" t="s">
        <v>420</v>
      </c>
      <c r="E188" s="80">
        <v>17622</v>
      </c>
      <c r="F188" s="129">
        <v>1</v>
      </c>
      <c r="G188" s="82"/>
      <c r="H188" s="149">
        <v>0.95</v>
      </c>
      <c r="I188" s="149"/>
      <c r="J188" s="85">
        <v>1.4</v>
      </c>
      <c r="K188" s="85">
        <v>1.68</v>
      </c>
      <c r="L188" s="85">
        <v>2.23</v>
      </c>
      <c r="M188" s="86">
        <v>2.57</v>
      </c>
      <c r="N188" s="87">
        <v>10</v>
      </c>
      <c r="O188" s="66">
        <f>SUM(N188*$E188*$F188*$H188*$J188*$O$9)</f>
        <v>234372.59999999998</v>
      </c>
      <c r="P188" s="66">
        <v>70</v>
      </c>
      <c r="Q188" s="66">
        <f t="shared" si="564"/>
        <v>1640608.2</v>
      </c>
      <c r="R188" s="66">
        <v>0</v>
      </c>
      <c r="S188" s="66">
        <f t="shared" si="565"/>
        <v>0</v>
      </c>
      <c r="T188" s="88">
        <v>0</v>
      </c>
      <c r="U188" s="66">
        <f t="shared" si="566"/>
        <v>0</v>
      </c>
      <c r="V188" s="88">
        <v>0</v>
      </c>
      <c r="W188" s="66">
        <f t="shared" si="567"/>
        <v>0</v>
      </c>
      <c r="X188" s="88"/>
      <c r="Y188" s="66"/>
      <c r="Z188" s="88">
        <v>0</v>
      </c>
      <c r="AA188" s="66">
        <f t="shared" si="568"/>
        <v>0</v>
      </c>
      <c r="AB188" s="66">
        <v>18</v>
      </c>
      <c r="AC188" s="66">
        <f t="shared" si="569"/>
        <v>421870.68</v>
      </c>
      <c r="AD188" s="66">
        <v>0</v>
      </c>
      <c r="AE188" s="66">
        <f t="shared" si="570"/>
        <v>0</v>
      </c>
      <c r="AF188" s="66">
        <v>40</v>
      </c>
      <c r="AG188" s="66">
        <f t="shared" si="571"/>
        <v>1124988.48</v>
      </c>
      <c r="AH188" s="66"/>
      <c r="AI188" s="66">
        <f t="shared" si="572"/>
        <v>0</v>
      </c>
      <c r="AJ188" s="88">
        <v>0</v>
      </c>
      <c r="AK188" s="66">
        <f t="shared" si="573"/>
        <v>0</v>
      </c>
      <c r="AL188" s="88"/>
      <c r="AM188" s="66"/>
      <c r="AN188" s="88"/>
      <c r="AO188" s="66">
        <f t="shared" si="574"/>
        <v>0</v>
      </c>
      <c r="AP188" s="88">
        <v>0</v>
      </c>
      <c r="AQ188" s="66">
        <f t="shared" si="575"/>
        <v>0</v>
      </c>
      <c r="AR188" s="66">
        <v>8</v>
      </c>
      <c r="AS188" s="66">
        <f t="shared" si="576"/>
        <v>187498.07999999996</v>
      </c>
      <c r="AT188" s="66"/>
      <c r="AU188" s="66">
        <f t="shared" si="577"/>
        <v>0</v>
      </c>
      <c r="AV188" s="88">
        <v>0</v>
      </c>
      <c r="AW188" s="66">
        <f t="shared" si="578"/>
        <v>0</v>
      </c>
      <c r="AX188" s="66"/>
      <c r="AY188" s="66">
        <f t="shared" si="579"/>
        <v>0</v>
      </c>
      <c r="AZ188" s="66">
        <v>251</v>
      </c>
      <c r="BA188" s="66">
        <f t="shared" si="580"/>
        <v>5882752.2599999988</v>
      </c>
      <c r="BB188" s="89">
        <v>65</v>
      </c>
      <c r="BC188" s="66">
        <f t="shared" si="581"/>
        <v>1828106.28</v>
      </c>
      <c r="BD188" s="139"/>
      <c r="BE188" s="66">
        <f t="shared" si="582"/>
        <v>0</v>
      </c>
      <c r="BF188" s="66">
        <v>58</v>
      </c>
      <c r="BG188" s="66">
        <f t="shared" si="583"/>
        <v>1631233.2959999999</v>
      </c>
      <c r="BH188" s="88">
        <v>0</v>
      </c>
      <c r="BI188" s="66">
        <f t="shared" si="584"/>
        <v>0</v>
      </c>
      <c r="BJ188" s="66">
        <v>6</v>
      </c>
      <c r="BK188" s="66">
        <f t="shared" si="585"/>
        <v>168748.272</v>
      </c>
      <c r="BL188" s="90"/>
      <c r="BM188" s="66"/>
      <c r="BN188" s="66"/>
      <c r="BO188" s="66">
        <f t="shared" si="586"/>
        <v>0</v>
      </c>
      <c r="BP188" s="88">
        <v>0</v>
      </c>
      <c r="BQ188" s="66">
        <f t="shared" si="587"/>
        <v>0</v>
      </c>
      <c r="BR188" s="66">
        <v>14</v>
      </c>
      <c r="BS188" s="66">
        <f t="shared" si="588"/>
        <v>393745.96799999994</v>
      </c>
      <c r="BT188" s="88">
        <v>0</v>
      </c>
      <c r="BU188" s="66">
        <f t="shared" si="589"/>
        <v>0</v>
      </c>
      <c r="BV188" s="66">
        <v>12</v>
      </c>
      <c r="BW188" s="66">
        <f t="shared" si="590"/>
        <v>337496.54399999999</v>
      </c>
      <c r="BX188" s="88"/>
      <c r="BY188" s="66">
        <f t="shared" si="591"/>
        <v>0</v>
      </c>
      <c r="BZ188" s="66"/>
      <c r="CA188" s="66">
        <f t="shared" si="592"/>
        <v>0</v>
      </c>
      <c r="CB188" s="88"/>
      <c r="CC188" s="66">
        <f t="shared" si="593"/>
        <v>0</v>
      </c>
      <c r="CD188" s="66">
        <v>7</v>
      </c>
      <c r="CE188" s="66">
        <f t="shared" si="594"/>
        <v>301168.79099999997</v>
      </c>
      <c r="CF188" s="66"/>
      <c r="CG188" s="66">
        <f>(CF188*$E188*$F188*$H188*$K188*CG$9)</f>
        <v>0</v>
      </c>
      <c r="CH188" s="92"/>
      <c r="CI188" s="66">
        <f t="shared" si="596"/>
        <v>0</v>
      </c>
      <c r="CJ188" s="92"/>
      <c r="CK188" s="92"/>
      <c r="CL188" s="93">
        <f t="shared" si="597"/>
        <v>559</v>
      </c>
      <c r="CM188" s="93">
        <f t="shared" si="597"/>
        <v>14152589.450999999</v>
      </c>
      <c r="CN188" s="66">
        <f>[3]ДС!EP189</f>
        <v>1271</v>
      </c>
      <c r="CO188" s="67">
        <f>[3]ДС!EQ189</f>
        <v>29821569.623999998</v>
      </c>
      <c r="CP188" s="94">
        <f t="shared" si="598"/>
        <v>1830</v>
      </c>
      <c r="CQ188" s="94">
        <f t="shared" si="598"/>
        <v>43974159.074999996</v>
      </c>
    </row>
    <row r="189" spans="1:96" s="3" customFormat="1" ht="30" customHeight="1" x14ac:dyDescent="0.25">
      <c r="A189" s="122"/>
      <c r="B189" s="122">
        <v>149</v>
      </c>
      <c r="C189" s="123" t="s">
        <v>421</v>
      </c>
      <c r="D189" s="162" t="s">
        <v>422</v>
      </c>
      <c r="E189" s="80">
        <v>17622</v>
      </c>
      <c r="F189" s="81">
        <v>4.34</v>
      </c>
      <c r="G189" s="82"/>
      <c r="H189" s="149">
        <v>0.95</v>
      </c>
      <c r="I189" s="149"/>
      <c r="J189" s="85">
        <v>1.4</v>
      </c>
      <c r="K189" s="85">
        <v>1.68</v>
      </c>
      <c r="L189" s="85">
        <v>2.23</v>
      </c>
      <c r="M189" s="86">
        <v>2.57</v>
      </c>
      <c r="N189" s="95">
        <v>0</v>
      </c>
      <c r="O189" s="66">
        <f t="shared" si="563"/>
        <v>0</v>
      </c>
      <c r="P189" s="66">
        <v>0</v>
      </c>
      <c r="Q189" s="66">
        <f t="shared" si="564"/>
        <v>0</v>
      </c>
      <c r="R189" s="66"/>
      <c r="S189" s="66">
        <f t="shared" si="565"/>
        <v>0</v>
      </c>
      <c r="T189" s="88"/>
      <c r="U189" s="66">
        <f t="shared" si="566"/>
        <v>0</v>
      </c>
      <c r="V189" s="88"/>
      <c r="W189" s="66">
        <f t="shared" si="567"/>
        <v>0</v>
      </c>
      <c r="X189" s="88"/>
      <c r="Y189" s="66"/>
      <c r="Z189" s="88"/>
      <c r="AA189" s="66">
        <f t="shared" si="568"/>
        <v>0</v>
      </c>
      <c r="AB189" s="66">
        <v>0</v>
      </c>
      <c r="AC189" s="66">
        <f t="shared" si="569"/>
        <v>0</v>
      </c>
      <c r="AD189" s="66">
        <v>0</v>
      </c>
      <c r="AE189" s="66">
        <f t="shared" si="570"/>
        <v>0</v>
      </c>
      <c r="AF189" s="66"/>
      <c r="AG189" s="66">
        <f t="shared" si="571"/>
        <v>0</v>
      </c>
      <c r="AH189" s="66"/>
      <c r="AI189" s="66">
        <f t="shared" si="572"/>
        <v>0</v>
      </c>
      <c r="AJ189" s="88"/>
      <c r="AK189" s="66">
        <f t="shared" si="573"/>
        <v>0</v>
      </c>
      <c r="AL189" s="88"/>
      <c r="AM189" s="66"/>
      <c r="AN189" s="88"/>
      <c r="AO189" s="66">
        <f t="shared" si="574"/>
        <v>0</v>
      </c>
      <c r="AP189" s="88"/>
      <c r="AQ189" s="66">
        <f t="shared" si="575"/>
        <v>0</v>
      </c>
      <c r="AR189" s="66"/>
      <c r="AS189" s="66">
        <f t="shared" si="576"/>
        <v>0</v>
      </c>
      <c r="AT189" s="66"/>
      <c r="AU189" s="66">
        <f t="shared" si="577"/>
        <v>0</v>
      </c>
      <c r="AV189" s="88"/>
      <c r="AW189" s="66">
        <f t="shared" si="578"/>
        <v>0</v>
      </c>
      <c r="AX189" s="88"/>
      <c r="AY189" s="66">
        <f t="shared" si="579"/>
        <v>0</v>
      </c>
      <c r="AZ189" s="88">
        <v>0</v>
      </c>
      <c r="BA189" s="66">
        <f t="shared" si="580"/>
        <v>0</v>
      </c>
      <c r="BB189" s="89">
        <v>2</v>
      </c>
      <c r="BC189" s="66">
        <f t="shared" si="581"/>
        <v>244122.50015999997</v>
      </c>
      <c r="BD189" s="139"/>
      <c r="BE189" s="66">
        <f t="shared" si="582"/>
        <v>0</v>
      </c>
      <c r="BF189" s="131"/>
      <c r="BG189" s="66">
        <f t="shared" si="583"/>
        <v>0</v>
      </c>
      <c r="BH189" s="88"/>
      <c r="BI189" s="66">
        <f t="shared" si="584"/>
        <v>0</v>
      </c>
      <c r="BJ189" s="88"/>
      <c r="BK189" s="66">
        <f t="shared" si="585"/>
        <v>0</v>
      </c>
      <c r="BL189" s="90"/>
      <c r="BM189" s="66"/>
      <c r="BN189" s="66"/>
      <c r="BO189" s="66">
        <f t="shared" si="586"/>
        <v>0</v>
      </c>
      <c r="BP189" s="88"/>
      <c r="BQ189" s="66">
        <f t="shared" si="587"/>
        <v>0</v>
      </c>
      <c r="BR189" s="66">
        <v>0</v>
      </c>
      <c r="BS189" s="66">
        <f t="shared" si="588"/>
        <v>0</v>
      </c>
      <c r="BT189" s="88"/>
      <c r="BU189" s="66">
        <f t="shared" si="589"/>
        <v>0</v>
      </c>
      <c r="BV189" s="91"/>
      <c r="BW189" s="66">
        <f t="shared" si="590"/>
        <v>0</v>
      </c>
      <c r="BX189" s="88"/>
      <c r="BY189" s="66">
        <f t="shared" si="591"/>
        <v>0</v>
      </c>
      <c r="BZ189" s="66"/>
      <c r="CA189" s="66">
        <f t="shared" si="592"/>
        <v>0</v>
      </c>
      <c r="CB189" s="88"/>
      <c r="CC189" s="66">
        <f t="shared" si="593"/>
        <v>0</v>
      </c>
      <c r="CD189" s="88"/>
      <c r="CE189" s="66">
        <f t="shared" si="594"/>
        <v>0</v>
      </c>
      <c r="CF189" s="66"/>
      <c r="CG189" s="66">
        <f t="shared" si="595"/>
        <v>0</v>
      </c>
      <c r="CH189" s="92"/>
      <c r="CI189" s="66">
        <f t="shared" si="596"/>
        <v>0</v>
      </c>
      <c r="CJ189" s="92"/>
      <c r="CK189" s="92"/>
      <c r="CL189" s="93">
        <f t="shared" si="597"/>
        <v>2</v>
      </c>
      <c r="CM189" s="93">
        <f t="shared" si="597"/>
        <v>244122.50015999997</v>
      </c>
      <c r="CN189" s="66">
        <f>[3]ДС!EP190</f>
        <v>55</v>
      </c>
      <c r="CO189" s="67">
        <f>[3]ДС!EQ190</f>
        <v>5594473.9619999994</v>
      </c>
      <c r="CP189" s="94">
        <f t="shared" si="598"/>
        <v>57</v>
      </c>
      <c r="CQ189" s="94">
        <f t="shared" si="598"/>
        <v>5838596.4621599996</v>
      </c>
    </row>
    <row r="190" spans="1:96" s="3" customFormat="1" ht="30" customHeight="1" x14ac:dyDescent="0.25">
      <c r="A190" s="122"/>
      <c r="B190" s="122">
        <v>150</v>
      </c>
      <c r="C190" s="123" t="s">
        <v>423</v>
      </c>
      <c r="D190" s="164" t="s">
        <v>424</v>
      </c>
      <c r="E190" s="80">
        <v>17622</v>
      </c>
      <c r="F190" s="81">
        <v>1.29</v>
      </c>
      <c r="G190" s="82"/>
      <c r="H190" s="83">
        <v>1</v>
      </c>
      <c r="I190" s="84"/>
      <c r="J190" s="85">
        <v>1.4</v>
      </c>
      <c r="K190" s="85">
        <v>1.68</v>
      </c>
      <c r="L190" s="85">
        <v>2.23</v>
      </c>
      <c r="M190" s="86">
        <v>2.57</v>
      </c>
      <c r="N190" s="95">
        <v>0</v>
      </c>
      <c r="O190" s="66">
        <f t="shared" si="563"/>
        <v>0</v>
      </c>
      <c r="P190" s="88">
        <v>0</v>
      </c>
      <c r="Q190" s="66">
        <f t="shared" si="564"/>
        <v>0</v>
      </c>
      <c r="R190" s="66">
        <v>0</v>
      </c>
      <c r="S190" s="66">
        <f t="shared" si="565"/>
        <v>0</v>
      </c>
      <c r="T190" s="88">
        <v>0</v>
      </c>
      <c r="U190" s="66">
        <f t="shared" si="566"/>
        <v>0</v>
      </c>
      <c r="V190" s="88">
        <v>0</v>
      </c>
      <c r="W190" s="66">
        <f t="shared" si="567"/>
        <v>0</v>
      </c>
      <c r="X190" s="88"/>
      <c r="Y190" s="66"/>
      <c r="Z190" s="88"/>
      <c r="AA190" s="66">
        <f t="shared" si="568"/>
        <v>0</v>
      </c>
      <c r="AB190" s="66">
        <v>0</v>
      </c>
      <c r="AC190" s="66">
        <f t="shared" si="569"/>
        <v>0</v>
      </c>
      <c r="AD190" s="66"/>
      <c r="AE190" s="66">
        <f t="shared" si="570"/>
        <v>0</v>
      </c>
      <c r="AF190" s="66"/>
      <c r="AG190" s="66">
        <f t="shared" si="571"/>
        <v>0</v>
      </c>
      <c r="AH190" s="66"/>
      <c r="AI190" s="66">
        <f t="shared" si="572"/>
        <v>0</v>
      </c>
      <c r="AJ190" s="88">
        <v>0</v>
      </c>
      <c r="AK190" s="66">
        <f t="shared" si="573"/>
        <v>0</v>
      </c>
      <c r="AL190" s="88"/>
      <c r="AM190" s="66"/>
      <c r="AN190" s="88"/>
      <c r="AO190" s="66">
        <f t="shared" si="574"/>
        <v>0</v>
      </c>
      <c r="AP190" s="88">
        <v>0</v>
      </c>
      <c r="AQ190" s="66">
        <f t="shared" si="575"/>
        <v>0</v>
      </c>
      <c r="AR190" s="66">
        <v>0</v>
      </c>
      <c r="AS190" s="66">
        <f t="shared" si="576"/>
        <v>0</v>
      </c>
      <c r="AT190" s="88">
        <v>0</v>
      </c>
      <c r="AU190" s="66">
        <f t="shared" si="577"/>
        <v>0</v>
      </c>
      <c r="AV190" s="88">
        <v>0</v>
      </c>
      <c r="AW190" s="66">
        <f t="shared" si="578"/>
        <v>0</v>
      </c>
      <c r="AX190" s="88">
        <v>0</v>
      </c>
      <c r="AY190" s="66">
        <f t="shared" si="579"/>
        <v>0</v>
      </c>
      <c r="AZ190" s="88">
        <v>0</v>
      </c>
      <c r="BA190" s="66">
        <f t="shared" si="580"/>
        <v>0</v>
      </c>
      <c r="BB190" s="89"/>
      <c r="BC190" s="66">
        <f t="shared" si="581"/>
        <v>0</v>
      </c>
      <c r="BD190" s="139">
        <v>0</v>
      </c>
      <c r="BE190" s="66">
        <f t="shared" si="582"/>
        <v>0</v>
      </c>
      <c r="BF190" s="66">
        <v>0</v>
      </c>
      <c r="BG190" s="66">
        <f t="shared" si="583"/>
        <v>0</v>
      </c>
      <c r="BH190" s="88">
        <v>0</v>
      </c>
      <c r="BI190" s="66">
        <f t="shared" si="584"/>
        <v>0</v>
      </c>
      <c r="BJ190" s="88"/>
      <c r="BK190" s="66">
        <f t="shared" si="585"/>
        <v>0</v>
      </c>
      <c r="BL190" s="90"/>
      <c r="BM190" s="66"/>
      <c r="BN190" s="88">
        <v>0</v>
      </c>
      <c r="BO190" s="66">
        <f t="shared" si="586"/>
        <v>0</v>
      </c>
      <c r="BP190" s="88">
        <v>0</v>
      </c>
      <c r="BQ190" s="66">
        <f t="shared" si="587"/>
        <v>0</v>
      </c>
      <c r="BR190" s="66">
        <v>0</v>
      </c>
      <c r="BS190" s="66">
        <f t="shared" si="588"/>
        <v>0</v>
      </c>
      <c r="BT190" s="88">
        <v>0</v>
      </c>
      <c r="BU190" s="66">
        <f t="shared" si="589"/>
        <v>0</v>
      </c>
      <c r="BV190" s="88"/>
      <c r="BW190" s="66">
        <f t="shared" si="590"/>
        <v>0</v>
      </c>
      <c r="BX190" s="88"/>
      <c r="BY190" s="66">
        <f t="shared" si="591"/>
        <v>0</v>
      </c>
      <c r="BZ190" s="66"/>
      <c r="CA190" s="66">
        <f t="shared" si="592"/>
        <v>0</v>
      </c>
      <c r="CB190" s="88">
        <v>0</v>
      </c>
      <c r="CC190" s="66">
        <f t="shared" si="593"/>
        <v>0</v>
      </c>
      <c r="CD190" s="88">
        <v>0</v>
      </c>
      <c r="CE190" s="66">
        <f t="shared" si="594"/>
        <v>0</v>
      </c>
      <c r="CF190" s="66"/>
      <c r="CG190" s="66">
        <f t="shared" si="595"/>
        <v>0</v>
      </c>
      <c r="CH190" s="92"/>
      <c r="CI190" s="66">
        <f t="shared" si="596"/>
        <v>0</v>
      </c>
      <c r="CJ190" s="92"/>
      <c r="CK190" s="92"/>
      <c r="CL190" s="93">
        <f t="shared" si="597"/>
        <v>0</v>
      </c>
      <c r="CM190" s="93">
        <f t="shared" si="597"/>
        <v>0</v>
      </c>
      <c r="CN190" s="66">
        <f>[3]ДС!EP191</f>
        <v>10</v>
      </c>
      <c r="CO190" s="67">
        <f>[3]ДС!EQ191</f>
        <v>330983.45279999997</v>
      </c>
      <c r="CP190" s="94">
        <f t="shared" si="598"/>
        <v>10</v>
      </c>
      <c r="CQ190" s="94">
        <f t="shared" si="598"/>
        <v>330983.45279999997</v>
      </c>
    </row>
    <row r="191" spans="1:96" s="3" customFormat="1" ht="18.75" customHeight="1" x14ac:dyDescent="0.25">
      <c r="A191" s="122"/>
      <c r="B191" s="122">
        <v>151</v>
      </c>
      <c r="C191" s="123" t="s">
        <v>425</v>
      </c>
      <c r="D191" s="164" t="s">
        <v>426</v>
      </c>
      <c r="E191" s="80">
        <v>17622</v>
      </c>
      <c r="F191" s="81">
        <v>2.6</v>
      </c>
      <c r="G191" s="82"/>
      <c r="H191" s="201">
        <v>1</v>
      </c>
      <c r="I191" s="202"/>
      <c r="J191" s="85">
        <v>1.4</v>
      </c>
      <c r="K191" s="85">
        <v>1.68</v>
      </c>
      <c r="L191" s="85">
        <v>2.23</v>
      </c>
      <c r="M191" s="86">
        <v>2.57</v>
      </c>
      <c r="N191" s="95">
        <v>0</v>
      </c>
      <c r="O191" s="66">
        <f t="shared" si="563"/>
        <v>0</v>
      </c>
      <c r="P191" s="88">
        <v>0</v>
      </c>
      <c r="Q191" s="66">
        <f t="shared" si="564"/>
        <v>0</v>
      </c>
      <c r="R191" s="66">
        <v>0</v>
      </c>
      <c r="S191" s="66">
        <f t="shared" si="565"/>
        <v>0</v>
      </c>
      <c r="T191" s="88">
        <v>0</v>
      </c>
      <c r="U191" s="66">
        <f t="shared" si="566"/>
        <v>0</v>
      </c>
      <c r="V191" s="88">
        <v>0</v>
      </c>
      <c r="W191" s="66">
        <f t="shared" si="567"/>
        <v>0</v>
      </c>
      <c r="X191" s="88"/>
      <c r="Y191" s="66"/>
      <c r="Z191" s="88"/>
      <c r="AA191" s="66">
        <f t="shared" si="568"/>
        <v>0</v>
      </c>
      <c r="AB191" s="66">
        <v>0</v>
      </c>
      <c r="AC191" s="66">
        <f t="shared" si="569"/>
        <v>0</v>
      </c>
      <c r="AD191" s="66"/>
      <c r="AE191" s="66">
        <f t="shared" si="570"/>
        <v>0</v>
      </c>
      <c r="AF191" s="66">
        <v>0</v>
      </c>
      <c r="AG191" s="66">
        <f t="shared" si="571"/>
        <v>0</v>
      </c>
      <c r="AH191" s="66"/>
      <c r="AI191" s="66">
        <f t="shared" si="572"/>
        <v>0</v>
      </c>
      <c r="AJ191" s="88">
        <v>0</v>
      </c>
      <c r="AK191" s="66">
        <f t="shared" si="573"/>
        <v>0</v>
      </c>
      <c r="AL191" s="88"/>
      <c r="AM191" s="66"/>
      <c r="AN191" s="88"/>
      <c r="AO191" s="66">
        <f t="shared" si="574"/>
        <v>0</v>
      </c>
      <c r="AP191" s="88">
        <v>0</v>
      </c>
      <c r="AQ191" s="66">
        <f t="shared" si="575"/>
        <v>0</v>
      </c>
      <c r="AR191" s="66">
        <v>0</v>
      </c>
      <c r="AS191" s="66">
        <f t="shared" si="576"/>
        <v>0</v>
      </c>
      <c r="AT191" s="88">
        <v>0</v>
      </c>
      <c r="AU191" s="66">
        <f t="shared" si="577"/>
        <v>0</v>
      </c>
      <c r="AV191" s="88">
        <v>0</v>
      </c>
      <c r="AW191" s="66">
        <f t="shared" si="578"/>
        <v>0</v>
      </c>
      <c r="AX191" s="88">
        <v>0</v>
      </c>
      <c r="AY191" s="66">
        <f t="shared" si="579"/>
        <v>0</v>
      </c>
      <c r="AZ191" s="88">
        <v>0</v>
      </c>
      <c r="BA191" s="66">
        <f t="shared" si="580"/>
        <v>0</v>
      </c>
      <c r="BB191" s="89">
        <v>0</v>
      </c>
      <c r="BC191" s="66">
        <f t="shared" si="581"/>
        <v>0</v>
      </c>
      <c r="BD191" s="139">
        <v>0</v>
      </c>
      <c r="BE191" s="66">
        <f t="shared" si="582"/>
        <v>0</v>
      </c>
      <c r="BF191" s="66">
        <v>0</v>
      </c>
      <c r="BG191" s="66">
        <f t="shared" si="583"/>
        <v>0</v>
      </c>
      <c r="BH191" s="88">
        <v>0</v>
      </c>
      <c r="BI191" s="66">
        <f t="shared" si="584"/>
        <v>0</v>
      </c>
      <c r="BJ191" s="88">
        <v>0</v>
      </c>
      <c r="BK191" s="66">
        <f t="shared" si="585"/>
        <v>0</v>
      </c>
      <c r="BL191" s="90"/>
      <c r="BM191" s="66"/>
      <c r="BN191" s="88">
        <v>0</v>
      </c>
      <c r="BO191" s="66">
        <f t="shared" si="586"/>
        <v>0</v>
      </c>
      <c r="BP191" s="88">
        <v>0</v>
      </c>
      <c r="BQ191" s="66">
        <f t="shared" si="587"/>
        <v>0</v>
      </c>
      <c r="BR191" s="66">
        <v>0</v>
      </c>
      <c r="BS191" s="66">
        <f t="shared" si="588"/>
        <v>0</v>
      </c>
      <c r="BT191" s="88">
        <v>0</v>
      </c>
      <c r="BU191" s="66">
        <f t="shared" si="589"/>
        <v>0</v>
      </c>
      <c r="BV191" s="88"/>
      <c r="BW191" s="66">
        <f t="shared" si="590"/>
        <v>0</v>
      </c>
      <c r="BX191" s="88"/>
      <c r="BY191" s="66">
        <f t="shared" si="591"/>
        <v>0</v>
      </c>
      <c r="BZ191" s="87"/>
      <c r="CA191" s="66">
        <f t="shared" si="592"/>
        <v>0</v>
      </c>
      <c r="CB191" s="88">
        <v>0</v>
      </c>
      <c r="CC191" s="66">
        <f t="shared" si="593"/>
        <v>0</v>
      </c>
      <c r="CD191" s="88">
        <v>0</v>
      </c>
      <c r="CE191" s="66">
        <f t="shared" si="594"/>
        <v>0</v>
      </c>
      <c r="CF191" s="66"/>
      <c r="CG191" s="66">
        <f t="shared" si="595"/>
        <v>0</v>
      </c>
      <c r="CH191" s="92"/>
      <c r="CI191" s="66">
        <f t="shared" si="596"/>
        <v>0</v>
      </c>
      <c r="CJ191" s="92"/>
      <c r="CK191" s="92"/>
      <c r="CL191" s="93">
        <f t="shared" si="597"/>
        <v>0</v>
      </c>
      <c r="CM191" s="93">
        <f t="shared" si="597"/>
        <v>0</v>
      </c>
      <c r="CN191" s="66">
        <f>[3]ДС!EP192</f>
        <v>342</v>
      </c>
      <c r="CO191" s="67">
        <f>[3]ДС!EQ192</f>
        <v>22091221.151999999</v>
      </c>
      <c r="CP191" s="94">
        <f t="shared" si="598"/>
        <v>342</v>
      </c>
      <c r="CQ191" s="94">
        <f t="shared" si="598"/>
        <v>22091221.151999999</v>
      </c>
    </row>
    <row r="192" spans="1:96" s="1" customFormat="1" ht="18.75" customHeight="1" x14ac:dyDescent="0.25">
      <c r="A192" s="54">
        <v>32</v>
      </c>
      <c r="B192" s="54"/>
      <c r="C192" s="192" t="s">
        <v>427</v>
      </c>
      <c r="D192" s="163" t="s">
        <v>428</v>
      </c>
      <c r="E192" s="80">
        <v>17622</v>
      </c>
      <c r="F192" s="133">
        <v>1.85</v>
      </c>
      <c r="G192" s="115"/>
      <c r="H192" s="58"/>
      <c r="I192" s="58"/>
      <c r="J192" s="70">
        <v>1.4</v>
      </c>
      <c r="K192" s="71">
        <v>1.68</v>
      </c>
      <c r="L192" s="71">
        <v>2.23</v>
      </c>
      <c r="M192" s="72">
        <v>2.57</v>
      </c>
      <c r="N192" s="134">
        <f>SUM(N193:N200)</f>
        <v>0</v>
      </c>
      <c r="O192" s="134">
        <f t="shared" ref="O192:BZ192" si="599">SUM(O193:O200)</f>
        <v>0</v>
      </c>
      <c r="P192" s="134">
        <f t="shared" si="599"/>
        <v>0</v>
      </c>
      <c r="Q192" s="134">
        <f t="shared" si="599"/>
        <v>0</v>
      </c>
      <c r="R192" s="134">
        <f t="shared" si="599"/>
        <v>0</v>
      </c>
      <c r="S192" s="134">
        <f t="shared" si="599"/>
        <v>0</v>
      </c>
      <c r="T192" s="134">
        <f t="shared" si="599"/>
        <v>0</v>
      </c>
      <c r="U192" s="134">
        <f t="shared" si="599"/>
        <v>0</v>
      </c>
      <c r="V192" s="134">
        <f t="shared" si="599"/>
        <v>0</v>
      </c>
      <c r="W192" s="134">
        <f t="shared" si="599"/>
        <v>0</v>
      </c>
      <c r="X192" s="134">
        <f t="shared" si="599"/>
        <v>0</v>
      </c>
      <c r="Y192" s="134">
        <f t="shared" si="599"/>
        <v>0</v>
      </c>
      <c r="Z192" s="134">
        <f t="shared" si="599"/>
        <v>0</v>
      </c>
      <c r="AA192" s="134">
        <f t="shared" si="599"/>
        <v>0</v>
      </c>
      <c r="AB192" s="134">
        <f t="shared" si="599"/>
        <v>0</v>
      </c>
      <c r="AC192" s="134">
        <f t="shared" si="599"/>
        <v>0</v>
      </c>
      <c r="AD192" s="134">
        <f t="shared" si="599"/>
        <v>0</v>
      </c>
      <c r="AE192" s="134">
        <f t="shared" si="599"/>
        <v>0</v>
      </c>
      <c r="AF192" s="134">
        <f t="shared" si="599"/>
        <v>0</v>
      </c>
      <c r="AG192" s="134">
        <f t="shared" si="599"/>
        <v>0</v>
      </c>
      <c r="AH192" s="134">
        <f t="shared" si="599"/>
        <v>0</v>
      </c>
      <c r="AI192" s="134">
        <f t="shared" si="599"/>
        <v>0</v>
      </c>
      <c r="AJ192" s="134">
        <f t="shared" si="599"/>
        <v>0</v>
      </c>
      <c r="AK192" s="134">
        <f t="shared" si="599"/>
        <v>0</v>
      </c>
      <c r="AL192" s="134">
        <f t="shared" si="599"/>
        <v>0</v>
      </c>
      <c r="AM192" s="134">
        <f t="shared" si="599"/>
        <v>0</v>
      </c>
      <c r="AN192" s="134">
        <f t="shared" si="599"/>
        <v>0</v>
      </c>
      <c r="AO192" s="134">
        <f t="shared" si="599"/>
        <v>0</v>
      </c>
      <c r="AP192" s="134">
        <f t="shared" si="599"/>
        <v>0</v>
      </c>
      <c r="AQ192" s="134">
        <f t="shared" si="599"/>
        <v>0</v>
      </c>
      <c r="AR192" s="134">
        <f t="shared" si="599"/>
        <v>0</v>
      </c>
      <c r="AS192" s="134">
        <f t="shared" si="599"/>
        <v>0</v>
      </c>
      <c r="AT192" s="134">
        <f t="shared" si="599"/>
        <v>0</v>
      </c>
      <c r="AU192" s="134">
        <f t="shared" si="599"/>
        <v>0</v>
      </c>
      <c r="AV192" s="134">
        <f t="shared" si="599"/>
        <v>0</v>
      </c>
      <c r="AW192" s="134">
        <f t="shared" si="599"/>
        <v>0</v>
      </c>
      <c r="AX192" s="134">
        <f t="shared" si="599"/>
        <v>0</v>
      </c>
      <c r="AY192" s="134">
        <f t="shared" si="599"/>
        <v>0</v>
      </c>
      <c r="AZ192" s="134">
        <f t="shared" si="599"/>
        <v>3</v>
      </c>
      <c r="BA192" s="134">
        <f t="shared" si="599"/>
        <v>159126.65999999997</v>
      </c>
      <c r="BB192" s="134">
        <f t="shared" si="599"/>
        <v>0</v>
      </c>
      <c r="BC192" s="134">
        <f t="shared" si="599"/>
        <v>0</v>
      </c>
      <c r="BD192" s="134">
        <f t="shared" si="599"/>
        <v>0</v>
      </c>
      <c r="BE192" s="134">
        <f t="shared" si="599"/>
        <v>0</v>
      </c>
      <c r="BF192" s="134">
        <f t="shared" si="599"/>
        <v>0</v>
      </c>
      <c r="BG192" s="134">
        <f t="shared" si="599"/>
        <v>0</v>
      </c>
      <c r="BH192" s="134">
        <f t="shared" si="599"/>
        <v>0</v>
      </c>
      <c r="BI192" s="134">
        <f t="shared" si="599"/>
        <v>0</v>
      </c>
      <c r="BJ192" s="134">
        <f t="shared" si="599"/>
        <v>0</v>
      </c>
      <c r="BK192" s="134">
        <f t="shared" si="599"/>
        <v>0</v>
      </c>
      <c r="BL192" s="134">
        <f t="shared" si="599"/>
        <v>0</v>
      </c>
      <c r="BM192" s="134">
        <f t="shared" si="599"/>
        <v>0</v>
      </c>
      <c r="BN192" s="134">
        <f t="shared" si="599"/>
        <v>0</v>
      </c>
      <c r="BO192" s="134">
        <f t="shared" si="599"/>
        <v>0</v>
      </c>
      <c r="BP192" s="134">
        <f t="shared" si="599"/>
        <v>0</v>
      </c>
      <c r="BQ192" s="134">
        <f t="shared" si="599"/>
        <v>0</v>
      </c>
      <c r="BR192" s="134">
        <f t="shared" si="599"/>
        <v>0</v>
      </c>
      <c r="BS192" s="134">
        <f t="shared" si="599"/>
        <v>0</v>
      </c>
      <c r="BT192" s="134">
        <f t="shared" si="599"/>
        <v>0</v>
      </c>
      <c r="BU192" s="134">
        <f t="shared" si="599"/>
        <v>0</v>
      </c>
      <c r="BV192" s="134">
        <f t="shared" si="599"/>
        <v>0</v>
      </c>
      <c r="BW192" s="134">
        <f t="shared" si="599"/>
        <v>0</v>
      </c>
      <c r="BX192" s="134">
        <f t="shared" si="599"/>
        <v>0</v>
      </c>
      <c r="BY192" s="134">
        <f t="shared" si="599"/>
        <v>0</v>
      </c>
      <c r="BZ192" s="134">
        <f t="shared" si="599"/>
        <v>0</v>
      </c>
      <c r="CA192" s="134">
        <f t="shared" ref="CA192:CQ192" si="600">SUM(CA193:CA200)</f>
        <v>0</v>
      </c>
      <c r="CB192" s="134">
        <f t="shared" si="600"/>
        <v>0</v>
      </c>
      <c r="CC192" s="134">
        <f t="shared" si="600"/>
        <v>0</v>
      </c>
      <c r="CD192" s="134">
        <f t="shared" si="600"/>
        <v>0</v>
      </c>
      <c r="CE192" s="134">
        <f t="shared" si="600"/>
        <v>0</v>
      </c>
      <c r="CF192" s="134">
        <f t="shared" si="600"/>
        <v>30</v>
      </c>
      <c r="CG192" s="134">
        <f t="shared" si="600"/>
        <v>3152928.2399999998</v>
      </c>
      <c r="CH192" s="134">
        <f t="shared" si="600"/>
        <v>0</v>
      </c>
      <c r="CI192" s="134">
        <f t="shared" si="600"/>
        <v>0</v>
      </c>
      <c r="CJ192" s="134">
        <f t="shared" si="600"/>
        <v>0</v>
      </c>
      <c r="CK192" s="134">
        <f t="shared" si="600"/>
        <v>0</v>
      </c>
      <c r="CL192" s="134">
        <f t="shared" si="600"/>
        <v>33</v>
      </c>
      <c r="CM192" s="134">
        <f t="shared" si="600"/>
        <v>3312054.8999999994</v>
      </c>
      <c r="CN192" s="134">
        <f t="shared" si="600"/>
        <v>172</v>
      </c>
      <c r="CO192" s="135">
        <f t="shared" si="600"/>
        <v>12638110.715999998</v>
      </c>
      <c r="CP192" s="118">
        <f t="shared" si="600"/>
        <v>205</v>
      </c>
      <c r="CQ192" s="118">
        <f t="shared" si="600"/>
        <v>15950165.615999997</v>
      </c>
      <c r="CR192" s="3"/>
    </row>
    <row r="193" spans="1:96" s="3" customFormat="1" ht="30" customHeight="1" x14ac:dyDescent="0.25">
      <c r="A193" s="122"/>
      <c r="B193" s="122">
        <v>152</v>
      </c>
      <c r="C193" s="123" t="s">
        <v>429</v>
      </c>
      <c r="D193" s="164" t="s">
        <v>430</v>
      </c>
      <c r="E193" s="80">
        <v>17622</v>
      </c>
      <c r="F193" s="81">
        <v>2.11</v>
      </c>
      <c r="G193" s="82"/>
      <c r="H193" s="83">
        <v>1</v>
      </c>
      <c r="I193" s="84"/>
      <c r="J193" s="85">
        <v>1.4</v>
      </c>
      <c r="K193" s="85">
        <v>1.68</v>
      </c>
      <c r="L193" s="85">
        <v>2.23</v>
      </c>
      <c r="M193" s="86">
        <v>2.57</v>
      </c>
      <c r="N193" s="95"/>
      <c r="O193" s="66">
        <f t="shared" ref="O193:O200" si="601">SUM(N193*$E193*$F193*$H193*$J193*$O$9)</f>
        <v>0</v>
      </c>
      <c r="P193" s="88">
        <v>0</v>
      </c>
      <c r="Q193" s="66">
        <f t="shared" ref="Q193:Q200" si="602">SUM(P193*$E193*$F193*$H193*$J193*$Q$9)</f>
        <v>0</v>
      </c>
      <c r="R193" s="66">
        <v>0</v>
      </c>
      <c r="S193" s="66">
        <f t="shared" ref="S193:S200" si="603">SUM(R193*$E193*$F193*$H193*$J193*$S$9)</f>
        <v>0</v>
      </c>
      <c r="T193" s="88">
        <v>0</v>
      </c>
      <c r="U193" s="66">
        <f t="shared" ref="U193:U200" si="604">SUM(T193*$E193*$F193*$H193*$J193*$U$9)</f>
        <v>0</v>
      </c>
      <c r="V193" s="88">
        <v>0</v>
      </c>
      <c r="W193" s="66">
        <f t="shared" ref="W193:W200" si="605">SUM(V193*$E193*$F193*$H193*$J193*$W$9)</f>
        <v>0</v>
      </c>
      <c r="X193" s="88"/>
      <c r="Y193" s="66"/>
      <c r="Z193" s="88"/>
      <c r="AA193" s="66">
        <f t="shared" ref="AA193:AA200" si="606">SUM(Z193*$E193*$F193*$H193*$J193*$AA$9)</f>
        <v>0</v>
      </c>
      <c r="AB193" s="66"/>
      <c r="AC193" s="66">
        <f t="shared" ref="AC193:AC200" si="607">SUM(AB193*$E193*$F193*$H193*$J193*$AC$9)</f>
        <v>0</v>
      </c>
      <c r="AD193" s="66"/>
      <c r="AE193" s="66">
        <f t="shared" ref="AE193:AE200" si="608">SUM(AD193*$E193*$F193*$H193*$K193*$AE$9)</f>
        <v>0</v>
      </c>
      <c r="AF193" s="66">
        <v>0</v>
      </c>
      <c r="AG193" s="66">
        <f t="shared" ref="AG193:AG200" si="609">SUM(AF193*$E193*$F193*$H193*$K193*$AG$9)</f>
        <v>0</v>
      </c>
      <c r="AH193" s="66"/>
      <c r="AI193" s="66">
        <f t="shared" ref="AI193:AI200" si="610">SUM(AH193*$E193*$F193*$H193*$J193*$AI$9)</f>
        <v>0</v>
      </c>
      <c r="AJ193" s="88">
        <v>0</v>
      </c>
      <c r="AK193" s="66">
        <f t="shared" ref="AK193:AK200" si="611">SUM(AJ193*$E193*$F193*$H193*$J193*$AK$9)</f>
        <v>0</v>
      </c>
      <c r="AL193" s="88"/>
      <c r="AM193" s="66"/>
      <c r="AN193" s="88"/>
      <c r="AO193" s="66">
        <f t="shared" ref="AO193:AO200" si="612">SUM(AN193*$E193*$F193*$H193*$J193*$AO$9)</f>
        <v>0</v>
      </c>
      <c r="AP193" s="88">
        <v>0</v>
      </c>
      <c r="AQ193" s="66">
        <f t="shared" ref="AQ193:AQ200" si="613">SUM(AP193*$E193*$F193*$H193*$J193*$AQ$9)</f>
        <v>0</v>
      </c>
      <c r="AR193" s="66">
        <v>0</v>
      </c>
      <c r="AS193" s="66">
        <f t="shared" ref="AS193:AS200" si="614">SUM(AR193*$E193*$F193*$H193*$J193*$AS$9)</f>
        <v>0</v>
      </c>
      <c r="AT193" s="88">
        <v>0</v>
      </c>
      <c r="AU193" s="66">
        <f t="shared" ref="AU193:AU200" si="615">SUM(AT193*$E193*$F193*$H193*$J193*$AU$9)</f>
        <v>0</v>
      </c>
      <c r="AV193" s="88">
        <v>0</v>
      </c>
      <c r="AW193" s="66">
        <f t="shared" ref="AW193:AW200" si="616">SUM(AV193*$E193*$F193*$H193*$J193*$AW$9)</f>
        <v>0</v>
      </c>
      <c r="AX193" s="88">
        <v>0</v>
      </c>
      <c r="AY193" s="66">
        <f t="shared" ref="AY193:AY200" si="617">SUM(AX193*$E193*$F193*$H193*$J193*$AY$9)</f>
        <v>0</v>
      </c>
      <c r="AZ193" s="66">
        <v>1</v>
      </c>
      <c r="BA193" s="66">
        <f t="shared" ref="BA193:BA200" si="618">SUM(AZ193*$E193*$F193*$H193*$J193*$BA$9)</f>
        <v>52055.387999999992</v>
      </c>
      <c r="BB193" s="89">
        <v>0</v>
      </c>
      <c r="BC193" s="66">
        <f t="shared" ref="BC193:BC200" si="619">SUM(BB193*$E193*$F193*$H193*$K193*$BC$9)</f>
        <v>0</v>
      </c>
      <c r="BD193" s="139">
        <v>0</v>
      </c>
      <c r="BE193" s="66">
        <f t="shared" ref="BE193:BE200" si="620">SUM(BD193*$E193*$F193*$H193*$K193*$BE$9)</f>
        <v>0</v>
      </c>
      <c r="BF193" s="66">
        <v>0</v>
      </c>
      <c r="BG193" s="66">
        <f t="shared" ref="BG193:BG200" si="621">SUM(BF193*$E193*$F193*$H193*$K193*$BG$9)</f>
        <v>0</v>
      </c>
      <c r="BH193" s="88">
        <v>0</v>
      </c>
      <c r="BI193" s="66">
        <f t="shared" ref="BI193:BI200" si="622">SUM(BH193*$E193*$F193*$H193*$K193*$BI$9)</f>
        <v>0</v>
      </c>
      <c r="BJ193" s="88">
        <v>0</v>
      </c>
      <c r="BK193" s="66">
        <f t="shared" ref="BK193:BK200" si="623">SUM(BJ193*$E193*$F193*$H193*$K193*$BK$9)</f>
        <v>0</v>
      </c>
      <c r="BL193" s="90"/>
      <c r="BM193" s="66"/>
      <c r="BN193" s="88">
        <v>0</v>
      </c>
      <c r="BO193" s="66">
        <f t="shared" ref="BO193:BO200" si="624">SUM(BN193*$E193*$F193*$H193*$K193*$BO$9)</f>
        <v>0</v>
      </c>
      <c r="BP193" s="88">
        <v>0</v>
      </c>
      <c r="BQ193" s="66">
        <f t="shared" ref="BQ193:BQ200" si="625">SUM(BP193*$E193*$F193*$H193*$K193*$BQ$9)</f>
        <v>0</v>
      </c>
      <c r="BR193" s="66">
        <v>0</v>
      </c>
      <c r="BS193" s="66">
        <f t="shared" ref="BS193:BS200" si="626">SUM(BR193*$E193*$F193*$H193*$K193*$BS$9)</f>
        <v>0</v>
      </c>
      <c r="BT193" s="88">
        <v>0</v>
      </c>
      <c r="BU193" s="66">
        <f t="shared" ref="BU193:BU200" si="627">SUM(BT193*$E193*$F193*$H193*$K193*$BU$9)</f>
        <v>0</v>
      </c>
      <c r="BV193" s="88"/>
      <c r="BW193" s="66">
        <f t="shared" ref="BW193:BW200" si="628">SUM(BV193*$E193*$F193*$H193*$K193*$BW$9)</f>
        <v>0</v>
      </c>
      <c r="BX193" s="88"/>
      <c r="BY193" s="66">
        <f t="shared" ref="BY193:BY200" si="629">(BX193*$E193*$F193*$H193*$K193*BY$9)</f>
        <v>0</v>
      </c>
      <c r="BZ193" s="87"/>
      <c r="CA193" s="66">
        <f t="shared" ref="CA193:CA200" si="630">(BZ193*$E193*$F193*$H193*$K193*CA$9)</f>
        <v>0</v>
      </c>
      <c r="CB193" s="88">
        <v>0</v>
      </c>
      <c r="CC193" s="66">
        <f t="shared" ref="CC193:CC200" si="631">(CB193*$E193*$F193*$H193*$L193*CC$9)</f>
        <v>0</v>
      </c>
      <c r="CD193" s="88">
        <v>0</v>
      </c>
      <c r="CE193" s="66">
        <f t="shared" ref="CE193:CE200" si="632">(CD193*$E193*$F193*$H193*$M193*CE$9)</f>
        <v>0</v>
      </c>
      <c r="CF193" s="66"/>
      <c r="CG193" s="66">
        <f t="shared" ref="CG193:CG200" si="633">(CF193*$E193*$F193*$H193*$K193*CG$9)</f>
        <v>0</v>
      </c>
      <c r="CH193" s="92"/>
      <c r="CI193" s="66">
        <f t="shared" ref="CI193:CI200" si="634">(CH193*$E193*$F193*$H193*$J193*CI$9)</f>
        <v>0</v>
      </c>
      <c r="CJ193" s="92"/>
      <c r="CK193" s="92"/>
      <c r="CL193" s="93">
        <f t="shared" ref="CL193:CM200" si="635">SUM(P193+N193+R193+T193+Z193+X193+V193+AD193+AB193+AF193+BB193+BF193+AH193+AP193+AR193+BP193+BR193+BN193+BT193+BV193+BJ193+AJ193+AL193+AN193+BD193+BH193+AT193+AV193+AX193+AZ193+BL193+BX193+BZ193+CB193+CD193+CF193+CH193)</f>
        <v>1</v>
      </c>
      <c r="CM193" s="93">
        <f t="shared" si="635"/>
        <v>52055.387999999992</v>
      </c>
      <c r="CN193" s="66">
        <f>[3]ДС!EP194</f>
        <v>34</v>
      </c>
      <c r="CO193" s="67">
        <f>[3]ДС!EQ194</f>
        <v>1769883.192</v>
      </c>
      <c r="CP193" s="94">
        <f t="shared" ref="CP193:CQ200" si="636">CL193+CN193</f>
        <v>35</v>
      </c>
      <c r="CQ193" s="94">
        <f t="shared" si="636"/>
        <v>1821938.58</v>
      </c>
    </row>
    <row r="194" spans="1:96" s="3" customFormat="1" ht="30" customHeight="1" x14ac:dyDescent="0.25">
      <c r="A194" s="122"/>
      <c r="B194" s="122">
        <v>153</v>
      </c>
      <c r="C194" s="123" t="s">
        <v>431</v>
      </c>
      <c r="D194" s="164" t="s">
        <v>432</v>
      </c>
      <c r="E194" s="80">
        <v>17622</v>
      </c>
      <c r="F194" s="81">
        <v>3.55</v>
      </c>
      <c r="G194" s="82"/>
      <c r="H194" s="83">
        <v>1</v>
      </c>
      <c r="I194" s="84"/>
      <c r="J194" s="85">
        <v>1.4</v>
      </c>
      <c r="K194" s="85">
        <v>1.68</v>
      </c>
      <c r="L194" s="85">
        <v>2.23</v>
      </c>
      <c r="M194" s="86">
        <v>2.57</v>
      </c>
      <c r="N194" s="95"/>
      <c r="O194" s="66">
        <f t="shared" si="601"/>
        <v>0</v>
      </c>
      <c r="P194" s="88">
        <v>0</v>
      </c>
      <c r="Q194" s="66">
        <f t="shared" si="602"/>
        <v>0</v>
      </c>
      <c r="R194" s="66">
        <v>0</v>
      </c>
      <c r="S194" s="66">
        <f t="shared" si="603"/>
        <v>0</v>
      </c>
      <c r="T194" s="88">
        <v>0</v>
      </c>
      <c r="U194" s="66">
        <f t="shared" si="604"/>
        <v>0</v>
      </c>
      <c r="V194" s="88">
        <v>0</v>
      </c>
      <c r="W194" s="66">
        <f t="shared" si="605"/>
        <v>0</v>
      </c>
      <c r="X194" s="88"/>
      <c r="Y194" s="66"/>
      <c r="Z194" s="88"/>
      <c r="AA194" s="66">
        <f t="shared" si="606"/>
        <v>0</v>
      </c>
      <c r="AB194" s="66">
        <v>0</v>
      </c>
      <c r="AC194" s="66">
        <f t="shared" si="607"/>
        <v>0</v>
      </c>
      <c r="AD194" s="66">
        <v>0</v>
      </c>
      <c r="AE194" s="66">
        <f t="shared" si="608"/>
        <v>0</v>
      </c>
      <c r="AF194" s="66">
        <v>0</v>
      </c>
      <c r="AG194" s="66">
        <f t="shared" si="609"/>
        <v>0</v>
      </c>
      <c r="AH194" s="66"/>
      <c r="AI194" s="66">
        <f t="shared" si="610"/>
        <v>0</v>
      </c>
      <c r="AJ194" s="88">
        <v>0</v>
      </c>
      <c r="AK194" s="66">
        <f t="shared" si="611"/>
        <v>0</v>
      </c>
      <c r="AL194" s="88"/>
      <c r="AM194" s="66"/>
      <c r="AN194" s="88"/>
      <c r="AO194" s="66">
        <f t="shared" si="612"/>
        <v>0</v>
      </c>
      <c r="AP194" s="88">
        <v>0</v>
      </c>
      <c r="AQ194" s="66">
        <f t="shared" si="613"/>
        <v>0</v>
      </c>
      <c r="AR194" s="66">
        <v>0</v>
      </c>
      <c r="AS194" s="66">
        <f t="shared" si="614"/>
        <v>0</v>
      </c>
      <c r="AT194" s="88">
        <v>0</v>
      </c>
      <c r="AU194" s="66">
        <f t="shared" si="615"/>
        <v>0</v>
      </c>
      <c r="AV194" s="88">
        <v>0</v>
      </c>
      <c r="AW194" s="66">
        <f t="shared" si="616"/>
        <v>0</v>
      </c>
      <c r="AX194" s="88">
        <v>0</v>
      </c>
      <c r="AY194" s="66">
        <f t="shared" si="617"/>
        <v>0</v>
      </c>
      <c r="AZ194" s="66"/>
      <c r="BA194" s="66">
        <f t="shared" si="618"/>
        <v>0</v>
      </c>
      <c r="BB194" s="89">
        <v>0</v>
      </c>
      <c r="BC194" s="66">
        <f t="shared" si="619"/>
        <v>0</v>
      </c>
      <c r="BD194" s="139"/>
      <c r="BE194" s="66">
        <f t="shared" si="620"/>
        <v>0</v>
      </c>
      <c r="BF194" s="66"/>
      <c r="BG194" s="66">
        <f t="shared" si="621"/>
        <v>0</v>
      </c>
      <c r="BH194" s="88">
        <v>0</v>
      </c>
      <c r="BI194" s="66">
        <f t="shared" si="622"/>
        <v>0</v>
      </c>
      <c r="BJ194" s="88">
        <v>0</v>
      </c>
      <c r="BK194" s="66">
        <f t="shared" si="623"/>
        <v>0</v>
      </c>
      <c r="BL194" s="90"/>
      <c r="BM194" s="66"/>
      <c r="BN194" s="88">
        <v>0</v>
      </c>
      <c r="BO194" s="66">
        <f t="shared" si="624"/>
        <v>0</v>
      </c>
      <c r="BP194" s="88">
        <v>0</v>
      </c>
      <c r="BQ194" s="66">
        <f t="shared" si="625"/>
        <v>0</v>
      </c>
      <c r="BR194" s="66">
        <v>0</v>
      </c>
      <c r="BS194" s="66">
        <f t="shared" si="626"/>
        <v>0</v>
      </c>
      <c r="BT194" s="88">
        <v>0</v>
      </c>
      <c r="BU194" s="66">
        <f t="shared" si="627"/>
        <v>0</v>
      </c>
      <c r="BV194" s="88"/>
      <c r="BW194" s="66">
        <f t="shared" si="628"/>
        <v>0</v>
      </c>
      <c r="BX194" s="88"/>
      <c r="BY194" s="66">
        <f t="shared" si="629"/>
        <v>0</v>
      </c>
      <c r="BZ194" s="87"/>
      <c r="CA194" s="66">
        <f t="shared" si="630"/>
        <v>0</v>
      </c>
      <c r="CB194" s="88">
        <v>0</v>
      </c>
      <c r="CC194" s="66">
        <f t="shared" si="631"/>
        <v>0</v>
      </c>
      <c r="CD194" s="88">
        <v>0</v>
      </c>
      <c r="CE194" s="66">
        <f t="shared" si="632"/>
        <v>0</v>
      </c>
      <c r="CF194" s="66">
        <v>30</v>
      </c>
      <c r="CG194" s="66">
        <f>(CF194*$E194*$F194*$H194*$K194*CG$9)</f>
        <v>3152928.2399999998</v>
      </c>
      <c r="CH194" s="92"/>
      <c r="CI194" s="66">
        <f t="shared" si="634"/>
        <v>0</v>
      </c>
      <c r="CJ194" s="92"/>
      <c r="CK194" s="92"/>
      <c r="CL194" s="93">
        <f t="shared" si="635"/>
        <v>30</v>
      </c>
      <c r="CM194" s="93">
        <f t="shared" si="635"/>
        <v>3152928.2399999998</v>
      </c>
      <c r="CN194" s="66">
        <f>[3]ДС!EP195</f>
        <v>54</v>
      </c>
      <c r="CO194" s="67">
        <f>[3]ДС!EQ195</f>
        <v>4729392.3599999994</v>
      </c>
      <c r="CP194" s="94">
        <f t="shared" si="636"/>
        <v>84</v>
      </c>
      <c r="CQ194" s="94">
        <f t="shared" si="636"/>
        <v>7882320.5999999996</v>
      </c>
    </row>
    <row r="195" spans="1:96" s="3" customFormat="1" ht="30" customHeight="1" x14ac:dyDescent="0.25">
      <c r="A195" s="122"/>
      <c r="B195" s="122">
        <v>154</v>
      </c>
      <c r="C195" s="123" t="s">
        <v>433</v>
      </c>
      <c r="D195" s="162" t="s">
        <v>434</v>
      </c>
      <c r="E195" s="80">
        <v>17622</v>
      </c>
      <c r="F195" s="81">
        <v>1.57</v>
      </c>
      <c r="G195" s="82"/>
      <c r="H195" s="83">
        <v>1</v>
      </c>
      <c r="I195" s="84"/>
      <c r="J195" s="85">
        <v>1.4</v>
      </c>
      <c r="K195" s="85">
        <v>1.68</v>
      </c>
      <c r="L195" s="85">
        <v>2.23</v>
      </c>
      <c r="M195" s="86">
        <v>2.57</v>
      </c>
      <c r="N195" s="95">
        <v>0</v>
      </c>
      <c r="O195" s="66">
        <f t="shared" si="601"/>
        <v>0</v>
      </c>
      <c r="P195" s="88">
        <v>0</v>
      </c>
      <c r="Q195" s="66">
        <f t="shared" si="602"/>
        <v>0</v>
      </c>
      <c r="R195" s="66">
        <v>0</v>
      </c>
      <c r="S195" s="66">
        <f t="shared" si="603"/>
        <v>0</v>
      </c>
      <c r="T195" s="88">
        <v>0</v>
      </c>
      <c r="U195" s="66">
        <f t="shared" si="604"/>
        <v>0</v>
      </c>
      <c r="V195" s="88">
        <v>0</v>
      </c>
      <c r="W195" s="66">
        <f t="shared" si="605"/>
        <v>0</v>
      </c>
      <c r="X195" s="88"/>
      <c r="Y195" s="66"/>
      <c r="Z195" s="88"/>
      <c r="AA195" s="66">
        <f t="shared" si="606"/>
        <v>0</v>
      </c>
      <c r="AB195" s="66">
        <v>0</v>
      </c>
      <c r="AC195" s="66">
        <f t="shared" si="607"/>
        <v>0</v>
      </c>
      <c r="AD195" s="66">
        <v>0</v>
      </c>
      <c r="AE195" s="66">
        <f t="shared" si="608"/>
        <v>0</v>
      </c>
      <c r="AF195" s="66">
        <v>0</v>
      </c>
      <c r="AG195" s="66">
        <f t="shared" si="609"/>
        <v>0</v>
      </c>
      <c r="AH195" s="66"/>
      <c r="AI195" s="66">
        <f t="shared" si="610"/>
        <v>0</v>
      </c>
      <c r="AJ195" s="88">
        <v>0</v>
      </c>
      <c r="AK195" s="66">
        <f t="shared" si="611"/>
        <v>0</v>
      </c>
      <c r="AL195" s="88"/>
      <c r="AM195" s="66"/>
      <c r="AN195" s="88"/>
      <c r="AO195" s="66">
        <f t="shared" si="612"/>
        <v>0</v>
      </c>
      <c r="AP195" s="88">
        <v>0</v>
      </c>
      <c r="AQ195" s="66">
        <f t="shared" si="613"/>
        <v>0</v>
      </c>
      <c r="AR195" s="66">
        <v>0</v>
      </c>
      <c r="AS195" s="66">
        <f t="shared" si="614"/>
        <v>0</v>
      </c>
      <c r="AT195" s="88"/>
      <c r="AU195" s="66">
        <f t="shared" si="615"/>
        <v>0</v>
      </c>
      <c r="AV195" s="88">
        <v>0</v>
      </c>
      <c r="AW195" s="66">
        <f t="shared" si="616"/>
        <v>0</v>
      </c>
      <c r="AX195" s="88">
        <v>0</v>
      </c>
      <c r="AY195" s="66">
        <f t="shared" si="617"/>
        <v>0</v>
      </c>
      <c r="AZ195" s="88"/>
      <c r="BA195" s="66">
        <f t="shared" si="618"/>
        <v>0</v>
      </c>
      <c r="BB195" s="89">
        <v>0</v>
      </c>
      <c r="BC195" s="66">
        <f t="shared" si="619"/>
        <v>0</v>
      </c>
      <c r="BD195" s="139">
        <v>0</v>
      </c>
      <c r="BE195" s="66">
        <f t="shared" si="620"/>
        <v>0</v>
      </c>
      <c r="BF195" s="66">
        <v>0</v>
      </c>
      <c r="BG195" s="66">
        <f t="shared" si="621"/>
        <v>0</v>
      </c>
      <c r="BH195" s="88">
        <v>0</v>
      </c>
      <c r="BI195" s="66">
        <f t="shared" si="622"/>
        <v>0</v>
      </c>
      <c r="BJ195" s="88">
        <v>0</v>
      </c>
      <c r="BK195" s="66">
        <f t="shared" si="623"/>
        <v>0</v>
      </c>
      <c r="BL195" s="90"/>
      <c r="BM195" s="66"/>
      <c r="BN195" s="88">
        <v>0</v>
      </c>
      <c r="BO195" s="66">
        <f t="shared" si="624"/>
        <v>0</v>
      </c>
      <c r="BP195" s="88">
        <v>0</v>
      </c>
      <c r="BQ195" s="66">
        <f t="shared" si="625"/>
        <v>0</v>
      </c>
      <c r="BR195" s="66"/>
      <c r="BS195" s="66">
        <f t="shared" si="626"/>
        <v>0</v>
      </c>
      <c r="BT195" s="88">
        <v>0</v>
      </c>
      <c r="BU195" s="66">
        <f t="shared" si="627"/>
        <v>0</v>
      </c>
      <c r="BV195" s="88"/>
      <c r="BW195" s="66">
        <f t="shared" si="628"/>
        <v>0</v>
      </c>
      <c r="BX195" s="88"/>
      <c r="BY195" s="66">
        <f t="shared" si="629"/>
        <v>0</v>
      </c>
      <c r="BZ195" s="87"/>
      <c r="CA195" s="66">
        <f t="shared" si="630"/>
        <v>0</v>
      </c>
      <c r="CB195" s="88">
        <v>0</v>
      </c>
      <c r="CC195" s="66">
        <f t="shared" si="631"/>
        <v>0</v>
      </c>
      <c r="CD195" s="88">
        <v>0</v>
      </c>
      <c r="CE195" s="66">
        <f t="shared" si="632"/>
        <v>0</v>
      </c>
      <c r="CF195" s="66"/>
      <c r="CG195" s="66">
        <f t="shared" si="633"/>
        <v>0</v>
      </c>
      <c r="CH195" s="92"/>
      <c r="CI195" s="66">
        <f t="shared" si="634"/>
        <v>0</v>
      </c>
      <c r="CJ195" s="92"/>
      <c r="CK195" s="92"/>
      <c r="CL195" s="93">
        <f t="shared" si="635"/>
        <v>0</v>
      </c>
      <c r="CM195" s="93">
        <f t="shared" si="635"/>
        <v>0</v>
      </c>
      <c r="CN195" s="66">
        <f>[3]ДС!EP196</f>
        <v>5</v>
      </c>
      <c r="CO195" s="67">
        <f>[3]ДС!EQ196</f>
        <v>193665.78</v>
      </c>
      <c r="CP195" s="94">
        <f t="shared" si="636"/>
        <v>5</v>
      </c>
      <c r="CQ195" s="94">
        <f t="shared" si="636"/>
        <v>193665.78</v>
      </c>
    </row>
    <row r="196" spans="1:96" s="3" customFormat="1" ht="30" customHeight="1" x14ac:dyDescent="0.25">
      <c r="A196" s="122"/>
      <c r="B196" s="122">
        <v>155</v>
      </c>
      <c r="C196" s="123" t="s">
        <v>435</v>
      </c>
      <c r="D196" s="162" t="s">
        <v>436</v>
      </c>
      <c r="E196" s="80">
        <v>17622</v>
      </c>
      <c r="F196" s="81">
        <v>2.2599999999999998</v>
      </c>
      <c r="G196" s="82"/>
      <c r="H196" s="83">
        <v>1</v>
      </c>
      <c r="I196" s="84"/>
      <c r="J196" s="85">
        <v>1.4</v>
      </c>
      <c r="K196" s="85">
        <v>1.68</v>
      </c>
      <c r="L196" s="85">
        <v>2.23</v>
      </c>
      <c r="M196" s="86">
        <v>2.57</v>
      </c>
      <c r="N196" s="95">
        <v>0</v>
      </c>
      <c r="O196" s="66">
        <f t="shared" si="601"/>
        <v>0</v>
      </c>
      <c r="P196" s="88">
        <v>0</v>
      </c>
      <c r="Q196" s="66">
        <f t="shared" si="602"/>
        <v>0</v>
      </c>
      <c r="R196" s="66">
        <v>0</v>
      </c>
      <c r="S196" s="66">
        <f t="shared" si="603"/>
        <v>0</v>
      </c>
      <c r="T196" s="88">
        <v>0</v>
      </c>
      <c r="U196" s="66">
        <f t="shared" si="604"/>
        <v>0</v>
      </c>
      <c r="V196" s="88">
        <v>0</v>
      </c>
      <c r="W196" s="66">
        <f t="shared" si="605"/>
        <v>0</v>
      </c>
      <c r="X196" s="88"/>
      <c r="Y196" s="66"/>
      <c r="Z196" s="88"/>
      <c r="AA196" s="66">
        <f t="shared" si="606"/>
        <v>0</v>
      </c>
      <c r="AB196" s="66">
        <v>0</v>
      </c>
      <c r="AC196" s="66">
        <f t="shared" si="607"/>
        <v>0</v>
      </c>
      <c r="AD196" s="66">
        <v>0</v>
      </c>
      <c r="AE196" s="66">
        <f t="shared" si="608"/>
        <v>0</v>
      </c>
      <c r="AF196" s="66">
        <v>0</v>
      </c>
      <c r="AG196" s="66">
        <f t="shared" si="609"/>
        <v>0</v>
      </c>
      <c r="AH196" s="66"/>
      <c r="AI196" s="66">
        <f t="shared" si="610"/>
        <v>0</v>
      </c>
      <c r="AJ196" s="88">
        <v>0</v>
      </c>
      <c r="AK196" s="66">
        <f t="shared" si="611"/>
        <v>0</v>
      </c>
      <c r="AL196" s="88"/>
      <c r="AM196" s="66"/>
      <c r="AN196" s="88"/>
      <c r="AO196" s="66">
        <f t="shared" si="612"/>
        <v>0</v>
      </c>
      <c r="AP196" s="88">
        <v>0</v>
      </c>
      <c r="AQ196" s="66">
        <f t="shared" si="613"/>
        <v>0</v>
      </c>
      <c r="AR196" s="66">
        <v>0</v>
      </c>
      <c r="AS196" s="66">
        <f t="shared" si="614"/>
        <v>0</v>
      </c>
      <c r="AT196" s="88">
        <v>0</v>
      </c>
      <c r="AU196" s="66">
        <f t="shared" si="615"/>
        <v>0</v>
      </c>
      <c r="AV196" s="88">
        <v>0</v>
      </c>
      <c r="AW196" s="66">
        <f t="shared" si="616"/>
        <v>0</v>
      </c>
      <c r="AX196" s="88">
        <v>0</v>
      </c>
      <c r="AY196" s="66">
        <f t="shared" si="617"/>
        <v>0</v>
      </c>
      <c r="AZ196" s="88"/>
      <c r="BA196" s="66">
        <f t="shared" si="618"/>
        <v>0</v>
      </c>
      <c r="BB196" s="89">
        <v>0</v>
      </c>
      <c r="BC196" s="66">
        <f t="shared" si="619"/>
        <v>0</v>
      </c>
      <c r="BD196" s="139">
        <v>0</v>
      </c>
      <c r="BE196" s="66">
        <f t="shared" si="620"/>
        <v>0</v>
      </c>
      <c r="BF196" s="66">
        <v>0</v>
      </c>
      <c r="BG196" s="66">
        <f t="shared" si="621"/>
        <v>0</v>
      </c>
      <c r="BH196" s="88">
        <v>0</v>
      </c>
      <c r="BI196" s="66">
        <f t="shared" si="622"/>
        <v>0</v>
      </c>
      <c r="BJ196" s="88">
        <v>0</v>
      </c>
      <c r="BK196" s="66">
        <f t="shared" si="623"/>
        <v>0</v>
      </c>
      <c r="BL196" s="90"/>
      <c r="BM196" s="66"/>
      <c r="BN196" s="88">
        <v>0</v>
      </c>
      <c r="BO196" s="66">
        <f t="shared" si="624"/>
        <v>0</v>
      </c>
      <c r="BP196" s="88">
        <v>0</v>
      </c>
      <c r="BQ196" s="66">
        <f t="shared" si="625"/>
        <v>0</v>
      </c>
      <c r="BR196" s="66">
        <v>0</v>
      </c>
      <c r="BS196" s="66">
        <f t="shared" si="626"/>
        <v>0</v>
      </c>
      <c r="BT196" s="88">
        <v>0</v>
      </c>
      <c r="BU196" s="66">
        <f t="shared" si="627"/>
        <v>0</v>
      </c>
      <c r="BV196" s="88"/>
      <c r="BW196" s="66">
        <f t="shared" si="628"/>
        <v>0</v>
      </c>
      <c r="BX196" s="88"/>
      <c r="BY196" s="66">
        <f t="shared" si="629"/>
        <v>0</v>
      </c>
      <c r="BZ196" s="87"/>
      <c r="CA196" s="66">
        <f t="shared" si="630"/>
        <v>0</v>
      </c>
      <c r="CB196" s="88">
        <v>0</v>
      </c>
      <c r="CC196" s="66">
        <f t="shared" si="631"/>
        <v>0</v>
      </c>
      <c r="CD196" s="88">
        <v>0</v>
      </c>
      <c r="CE196" s="66">
        <f t="shared" si="632"/>
        <v>0</v>
      </c>
      <c r="CF196" s="66"/>
      <c r="CG196" s="66">
        <f t="shared" si="633"/>
        <v>0</v>
      </c>
      <c r="CH196" s="92"/>
      <c r="CI196" s="66">
        <f t="shared" si="634"/>
        <v>0</v>
      </c>
      <c r="CJ196" s="92"/>
      <c r="CK196" s="92"/>
      <c r="CL196" s="93">
        <f t="shared" si="635"/>
        <v>0</v>
      </c>
      <c r="CM196" s="93">
        <f t="shared" si="635"/>
        <v>0</v>
      </c>
      <c r="CN196" s="66">
        <f>[3]ДС!EP197</f>
        <v>0</v>
      </c>
      <c r="CO196" s="67">
        <f>[3]ДС!EQ197</f>
        <v>0</v>
      </c>
      <c r="CP196" s="94">
        <f t="shared" si="636"/>
        <v>0</v>
      </c>
      <c r="CQ196" s="94">
        <f t="shared" si="636"/>
        <v>0</v>
      </c>
    </row>
    <row r="197" spans="1:96" s="3" customFormat="1" ht="30" customHeight="1" x14ac:dyDescent="0.25">
      <c r="A197" s="122"/>
      <c r="B197" s="122">
        <v>156</v>
      </c>
      <c r="C197" s="123" t="s">
        <v>437</v>
      </c>
      <c r="D197" s="162" t="s">
        <v>438</v>
      </c>
      <c r="E197" s="80">
        <v>17622</v>
      </c>
      <c r="F197" s="81">
        <v>3.24</v>
      </c>
      <c r="G197" s="82"/>
      <c r="H197" s="83">
        <v>1</v>
      </c>
      <c r="I197" s="84"/>
      <c r="J197" s="85">
        <v>1.4</v>
      </c>
      <c r="K197" s="85">
        <v>1.68</v>
      </c>
      <c r="L197" s="85">
        <v>2.23</v>
      </c>
      <c r="M197" s="86">
        <v>2.57</v>
      </c>
      <c r="N197" s="95"/>
      <c r="O197" s="66">
        <f t="shared" si="601"/>
        <v>0</v>
      </c>
      <c r="P197" s="88"/>
      <c r="Q197" s="66">
        <f t="shared" si="602"/>
        <v>0</v>
      </c>
      <c r="R197" s="66"/>
      <c r="S197" s="66">
        <f t="shared" si="603"/>
        <v>0</v>
      </c>
      <c r="T197" s="88"/>
      <c r="U197" s="66">
        <f t="shared" si="604"/>
        <v>0</v>
      </c>
      <c r="V197" s="88"/>
      <c r="W197" s="66">
        <f t="shared" si="605"/>
        <v>0</v>
      </c>
      <c r="X197" s="88"/>
      <c r="Y197" s="66"/>
      <c r="Z197" s="88"/>
      <c r="AA197" s="66">
        <f t="shared" si="606"/>
        <v>0</v>
      </c>
      <c r="AB197" s="66">
        <v>0</v>
      </c>
      <c r="AC197" s="66">
        <f t="shared" si="607"/>
        <v>0</v>
      </c>
      <c r="AD197" s="66">
        <v>0</v>
      </c>
      <c r="AE197" s="66">
        <f t="shared" si="608"/>
        <v>0</v>
      </c>
      <c r="AF197" s="66"/>
      <c r="AG197" s="66">
        <f t="shared" si="609"/>
        <v>0</v>
      </c>
      <c r="AH197" s="66"/>
      <c r="AI197" s="66">
        <f t="shared" si="610"/>
        <v>0</v>
      </c>
      <c r="AJ197" s="88"/>
      <c r="AK197" s="66">
        <f t="shared" si="611"/>
        <v>0</v>
      </c>
      <c r="AL197" s="88"/>
      <c r="AM197" s="66"/>
      <c r="AN197" s="88"/>
      <c r="AO197" s="66">
        <f t="shared" si="612"/>
        <v>0</v>
      </c>
      <c r="AP197" s="88"/>
      <c r="AQ197" s="66">
        <f t="shared" si="613"/>
        <v>0</v>
      </c>
      <c r="AR197" s="66"/>
      <c r="AS197" s="66">
        <f t="shared" si="614"/>
        <v>0</v>
      </c>
      <c r="AT197" s="88"/>
      <c r="AU197" s="66">
        <f t="shared" si="615"/>
        <v>0</v>
      </c>
      <c r="AV197" s="88"/>
      <c r="AW197" s="66">
        <f t="shared" si="616"/>
        <v>0</v>
      </c>
      <c r="AX197" s="88"/>
      <c r="AY197" s="66">
        <f t="shared" si="617"/>
        <v>0</v>
      </c>
      <c r="AZ197" s="88"/>
      <c r="BA197" s="66">
        <f t="shared" si="618"/>
        <v>0</v>
      </c>
      <c r="BB197" s="89"/>
      <c r="BC197" s="66">
        <f t="shared" si="619"/>
        <v>0</v>
      </c>
      <c r="BD197" s="139"/>
      <c r="BE197" s="66">
        <f t="shared" si="620"/>
        <v>0</v>
      </c>
      <c r="BF197" s="66"/>
      <c r="BG197" s="66">
        <f t="shared" si="621"/>
        <v>0</v>
      </c>
      <c r="BH197" s="88"/>
      <c r="BI197" s="66">
        <f t="shared" si="622"/>
        <v>0</v>
      </c>
      <c r="BJ197" s="88"/>
      <c r="BK197" s="66">
        <f t="shared" si="623"/>
        <v>0</v>
      </c>
      <c r="BL197" s="90"/>
      <c r="BM197" s="66"/>
      <c r="BN197" s="88"/>
      <c r="BO197" s="66">
        <f t="shared" si="624"/>
        <v>0</v>
      </c>
      <c r="BP197" s="88"/>
      <c r="BQ197" s="66">
        <f t="shared" si="625"/>
        <v>0</v>
      </c>
      <c r="BR197" s="66"/>
      <c r="BS197" s="66">
        <f t="shared" si="626"/>
        <v>0</v>
      </c>
      <c r="BT197" s="88"/>
      <c r="BU197" s="66">
        <f t="shared" si="627"/>
        <v>0</v>
      </c>
      <c r="BV197" s="88"/>
      <c r="BW197" s="66">
        <f t="shared" si="628"/>
        <v>0</v>
      </c>
      <c r="BX197" s="88"/>
      <c r="BY197" s="66">
        <f t="shared" si="629"/>
        <v>0</v>
      </c>
      <c r="BZ197" s="87"/>
      <c r="CA197" s="66">
        <f t="shared" si="630"/>
        <v>0</v>
      </c>
      <c r="CB197" s="88"/>
      <c r="CC197" s="66">
        <f t="shared" si="631"/>
        <v>0</v>
      </c>
      <c r="CD197" s="88"/>
      <c r="CE197" s="66">
        <f t="shared" si="632"/>
        <v>0</v>
      </c>
      <c r="CF197" s="66"/>
      <c r="CG197" s="66">
        <f t="shared" si="633"/>
        <v>0</v>
      </c>
      <c r="CH197" s="92"/>
      <c r="CI197" s="66">
        <f t="shared" si="634"/>
        <v>0</v>
      </c>
      <c r="CJ197" s="92"/>
      <c r="CK197" s="92"/>
      <c r="CL197" s="93">
        <f t="shared" si="635"/>
        <v>0</v>
      </c>
      <c r="CM197" s="93">
        <f t="shared" si="635"/>
        <v>0</v>
      </c>
      <c r="CN197" s="66">
        <f>[3]ДС!EP198</f>
        <v>65</v>
      </c>
      <c r="CO197" s="67">
        <f>[3]ДС!EQ198</f>
        <v>5195670.4799999995</v>
      </c>
      <c r="CP197" s="94">
        <f t="shared" si="636"/>
        <v>65</v>
      </c>
      <c r="CQ197" s="94">
        <f t="shared" si="636"/>
        <v>5195670.4799999995</v>
      </c>
    </row>
    <row r="198" spans="1:96" s="3" customFormat="1" ht="30" customHeight="1" x14ac:dyDescent="0.25">
      <c r="A198" s="122"/>
      <c r="B198" s="122">
        <v>157</v>
      </c>
      <c r="C198" s="123" t="s">
        <v>439</v>
      </c>
      <c r="D198" s="162" t="s">
        <v>440</v>
      </c>
      <c r="E198" s="80">
        <v>17622</v>
      </c>
      <c r="F198" s="81">
        <v>1.7</v>
      </c>
      <c r="G198" s="82"/>
      <c r="H198" s="83">
        <v>1</v>
      </c>
      <c r="I198" s="84"/>
      <c r="J198" s="85">
        <v>1.4</v>
      </c>
      <c r="K198" s="85">
        <v>1.68</v>
      </c>
      <c r="L198" s="85">
        <v>2.23</v>
      </c>
      <c r="M198" s="86">
        <v>2.57</v>
      </c>
      <c r="N198" s="95"/>
      <c r="O198" s="66">
        <f t="shared" si="601"/>
        <v>0</v>
      </c>
      <c r="P198" s="88"/>
      <c r="Q198" s="66">
        <f t="shared" si="602"/>
        <v>0</v>
      </c>
      <c r="R198" s="66"/>
      <c r="S198" s="66">
        <f t="shared" si="603"/>
        <v>0</v>
      </c>
      <c r="T198" s="88"/>
      <c r="U198" s="66">
        <f t="shared" si="604"/>
        <v>0</v>
      </c>
      <c r="V198" s="88"/>
      <c r="W198" s="66">
        <f t="shared" si="605"/>
        <v>0</v>
      </c>
      <c r="X198" s="88"/>
      <c r="Y198" s="66"/>
      <c r="Z198" s="88"/>
      <c r="AA198" s="66">
        <f t="shared" si="606"/>
        <v>0</v>
      </c>
      <c r="AB198" s="66">
        <v>0</v>
      </c>
      <c r="AC198" s="66">
        <f t="shared" si="607"/>
        <v>0</v>
      </c>
      <c r="AD198" s="66">
        <v>0</v>
      </c>
      <c r="AE198" s="66">
        <f t="shared" si="608"/>
        <v>0</v>
      </c>
      <c r="AF198" s="66"/>
      <c r="AG198" s="66">
        <f t="shared" si="609"/>
        <v>0</v>
      </c>
      <c r="AH198" s="66"/>
      <c r="AI198" s="66">
        <f t="shared" si="610"/>
        <v>0</v>
      </c>
      <c r="AJ198" s="88"/>
      <c r="AK198" s="66">
        <f t="shared" si="611"/>
        <v>0</v>
      </c>
      <c r="AL198" s="88"/>
      <c r="AM198" s="66"/>
      <c r="AN198" s="88"/>
      <c r="AO198" s="66">
        <f t="shared" si="612"/>
        <v>0</v>
      </c>
      <c r="AP198" s="88"/>
      <c r="AQ198" s="66">
        <f t="shared" si="613"/>
        <v>0</v>
      </c>
      <c r="AR198" s="66"/>
      <c r="AS198" s="66">
        <f t="shared" si="614"/>
        <v>0</v>
      </c>
      <c r="AT198" s="88"/>
      <c r="AU198" s="66">
        <f t="shared" si="615"/>
        <v>0</v>
      </c>
      <c r="AV198" s="88"/>
      <c r="AW198" s="66">
        <f t="shared" si="616"/>
        <v>0</v>
      </c>
      <c r="AX198" s="88"/>
      <c r="AY198" s="66">
        <f t="shared" si="617"/>
        <v>0</v>
      </c>
      <c r="AZ198" s="88"/>
      <c r="BA198" s="66">
        <f t="shared" si="618"/>
        <v>0</v>
      </c>
      <c r="BB198" s="89"/>
      <c r="BC198" s="66">
        <f t="shared" si="619"/>
        <v>0</v>
      </c>
      <c r="BD198" s="139"/>
      <c r="BE198" s="66">
        <f t="shared" si="620"/>
        <v>0</v>
      </c>
      <c r="BF198" s="66"/>
      <c r="BG198" s="66">
        <f t="shared" si="621"/>
        <v>0</v>
      </c>
      <c r="BH198" s="88"/>
      <c r="BI198" s="66">
        <f t="shared" si="622"/>
        <v>0</v>
      </c>
      <c r="BJ198" s="88"/>
      <c r="BK198" s="66">
        <f t="shared" si="623"/>
        <v>0</v>
      </c>
      <c r="BL198" s="90"/>
      <c r="BM198" s="66"/>
      <c r="BN198" s="88"/>
      <c r="BO198" s="66">
        <f t="shared" si="624"/>
        <v>0</v>
      </c>
      <c r="BP198" s="88"/>
      <c r="BQ198" s="66">
        <f t="shared" si="625"/>
        <v>0</v>
      </c>
      <c r="BR198" s="66"/>
      <c r="BS198" s="66">
        <f t="shared" si="626"/>
        <v>0</v>
      </c>
      <c r="BT198" s="88"/>
      <c r="BU198" s="66">
        <f t="shared" si="627"/>
        <v>0</v>
      </c>
      <c r="BV198" s="88"/>
      <c r="BW198" s="66">
        <f t="shared" si="628"/>
        <v>0</v>
      </c>
      <c r="BX198" s="88"/>
      <c r="BY198" s="66">
        <f t="shared" si="629"/>
        <v>0</v>
      </c>
      <c r="BZ198" s="87"/>
      <c r="CA198" s="66">
        <f t="shared" si="630"/>
        <v>0</v>
      </c>
      <c r="CB198" s="88"/>
      <c r="CC198" s="66">
        <f t="shared" si="631"/>
        <v>0</v>
      </c>
      <c r="CD198" s="88"/>
      <c r="CE198" s="66">
        <f t="shared" si="632"/>
        <v>0</v>
      </c>
      <c r="CF198" s="66"/>
      <c r="CG198" s="66">
        <f t="shared" si="633"/>
        <v>0</v>
      </c>
      <c r="CH198" s="92"/>
      <c r="CI198" s="66">
        <f t="shared" si="634"/>
        <v>0</v>
      </c>
      <c r="CJ198" s="92"/>
      <c r="CK198" s="92"/>
      <c r="CL198" s="93">
        <f t="shared" si="635"/>
        <v>0</v>
      </c>
      <c r="CM198" s="93">
        <f t="shared" si="635"/>
        <v>0</v>
      </c>
      <c r="CN198" s="66">
        <f>[3]ДС!EP199</f>
        <v>0</v>
      </c>
      <c r="CO198" s="67">
        <f>[3]ДС!EQ199</f>
        <v>0</v>
      </c>
      <c r="CP198" s="94">
        <f t="shared" si="636"/>
        <v>0</v>
      </c>
      <c r="CQ198" s="94">
        <f t="shared" si="636"/>
        <v>0</v>
      </c>
    </row>
    <row r="199" spans="1:96" s="3" customFormat="1" ht="30" customHeight="1" x14ac:dyDescent="0.25">
      <c r="A199" s="122"/>
      <c r="B199" s="122">
        <v>158</v>
      </c>
      <c r="C199" s="123" t="s">
        <v>441</v>
      </c>
      <c r="D199" s="164" t="s">
        <v>442</v>
      </c>
      <c r="E199" s="80">
        <v>17622</v>
      </c>
      <c r="F199" s="81">
        <v>2.06</v>
      </c>
      <c r="G199" s="82"/>
      <c r="H199" s="83">
        <v>1</v>
      </c>
      <c r="I199" s="84"/>
      <c r="J199" s="85">
        <v>1.4</v>
      </c>
      <c r="K199" s="85">
        <v>1.68</v>
      </c>
      <c r="L199" s="85">
        <v>2.23</v>
      </c>
      <c r="M199" s="86">
        <v>2.57</v>
      </c>
      <c r="N199" s="95">
        <v>0</v>
      </c>
      <c r="O199" s="66">
        <f t="shared" si="601"/>
        <v>0</v>
      </c>
      <c r="P199" s="88">
        <v>0</v>
      </c>
      <c r="Q199" s="66">
        <f t="shared" si="602"/>
        <v>0</v>
      </c>
      <c r="R199" s="66">
        <v>0</v>
      </c>
      <c r="S199" s="66">
        <f t="shared" si="603"/>
        <v>0</v>
      </c>
      <c r="T199" s="88">
        <v>0</v>
      </c>
      <c r="U199" s="66">
        <f t="shared" si="604"/>
        <v>0</v>
      </c>
      <c r="V199" s="88">
        <v>0</v>
      </c>
      <c r="W199" s="66">
        <f t="shared" si="605"/>
        <v>0</v>
      </c>
      <c r="X199" s="88"/>
      <c r="Y199" s="66"/>
      <c r="Z199" s="88"/>
      <c r="AA199" s="66">
        <f t="shared" si="606"/>
        <v>0</v>
      </c>
      <c r="AB199" s="66">
        <v>0</v>
      </c>
      <c r="AC199" s="66">
        <f t="shared" si="607"/>
        <v>0</v>
      </c>
      <c r="AD199" s="66">
        <v>0</v>
      </c>
      <c r="AE199" s="66">
        <f t="shared" si="608"/>
        <v>0</v>
      </c>
      <c r="AF199" s="66">
        <v>0</v>
      </c>
      <c r="AG199" s="66">
        <f t="shared" si="609"/>
        <v>0</v>
      </c>
      <c r="AH199" s="66"/>
      <c r="AI199" s="66">
        <f t="shared" si="610"/>
        <v>0</v>
      </c>
      <c r="AJ199" s="88">
        <v>0</v>
      </c>
      <c r="AK199" s="66">
        <f t="shared" si="611"/>
        <v>0</v>
      </c>
      <c r="AL199" s="88"/>
      <c r="AM199" s="66"/>
      <c r="AN199" s="88"/>
      <c r="AO199" s="66">
        <f t="shared" si="612"/>
        <v>0</v>
      </c>
      <c r="AP199" s="88">
        <v>0</v>
      </c>
      <c r="AQ199" s="66">
        <f t="shared" si="613"/>
        <v>0</v>
      </c>
      <c r="AR199" s="66">
        <v>0</v>
      </c>
      <c r="AS199" s="66">
        <f t="shared" si="614"/>
        <v>0</v>
      </c>
      <c r="AT199" s="88">
        <v>0</v>
      </c>
      <c r="AU199" s="66">
        <f t="shared" si="615"/>
        <v>0</v>
      </c>
      <c r="AV199" s="88">
        <v>0</v>
      </c>
      <c r="AW199" s="66">
        <f t="shared" si="616"/>
        <v>0</v>
      </c>
      <c r="AX199" s="88">
        <v>0</v>
      </c>
      <c r="AY199" s="66">
        <f t="shared" si="617"/>
        <v>0</v>
      </c>
      <c r="AZ199" s="88"/>
      <c r="BA199" s="66">
        <f t="shared" si="618"/>
        <v>0</v>
      </c>
      <c r="BB199" s="89">
        <v>0</v>
      </c>
      <c r="BC199" s="66">
        <f t="shared" si="619"/>
        <v>0</v>
      </c>
      <c r="BD199" s="139">
        <v>0</v>
      </c>
      <c r="BE199" s="66">
        <f t="shared" si="620"/>
        <v>0</v>
      </c>
      <c r="BF199" s="66">
        <v>0</v>
      </c>
      <c r="BG199" s="66">
        <f t="shared" si="621"/>
        <v>0</v>
      </c>
      <c r="BH199" s="88">
        <v>0</v>
      </c>
      <c r="BI199" s="66">
        <f t="shared" si="622"/>
        <v>0</v>
      </c>
      <c r="BJ199" s="88">
        <v>0</v>
      </c>
      <c r="BK199" s="66">
        <f t="shared" si="623"/>
        <v>0</v>
      </c>
      <c r="BL199" s="90"/>
      <c r="BM199" s="66"/>
      <c r="BN199" s="88">
        <v>0</v>
      </c>
      <c r="BO199" s="66">
        <f t="shared" si="624"/>
        <v>0</v>
      </c>
      <c r="BP199" s="88">
        <v>0</v>
      </c>
      <c r="BQ199" s="66">
        <f t="shared" si="625"/>
        <v>0</v>
      </c>
      <c r="BR199" s="66">
        <v>0</v>
      </c>
      <c r="BS199" s="66">
        <f t="shared" si="626"/>
        <v>0</v>
      </c>
      <c r="BT199" s="88">
        <v>0</v>
      </c>
      <c r="BU199" s="66">
        <f t="shared" si="627"/>
        <v>0</v>
      </c>
      <c r="BV199" s="88"/>
      <c r="BW199" s="66">
        <f t="shared" si="628"/>
        <v>0</v>
      </c>
      <c r="BX199" s="88"/>
      <c r="BY199" s="66">
        <f t="shared" si="629"/>
        <v>0</v>
      </c>
      <c r="BZ199" s="87"/>
      <c r="CA199" s="66">
        <f t="shared" si="630"/>
        <v>0</v>
      </c>
      <c r="CB199" s="88">
        <v>0</v>
      </c>
      <c r="CC199" s="66">
        <f t="shared" si="631"/>
        <v>0</v>
      </c>
      <c r="CD199" s="88">
        <v>0</v>
      </c>
      <c r="CE199" s="66">
        <f t="shared" si="632"/>
        <v>0</v>
      </c>
      <c r="CF199" s="66"/>
      <c r="CG199" s="66">
        <f t="shared" si="633"/>
        <v>0</v>
      </c>
      <c r="CH199" s="92"/>
      <c r="CI199" s="66">
        <f t="shared" si="634"/>
        <v>0</v>
      </c>
      <c r="CJ199" s="92"/>
      <c r="CK199" s="92"/>
      <c r="CL199" s="93">
        <f t="shared" si="635"/>
        <v>0</v>
      </c>
      <c r="CM199" s="93">
        <f t="shared" si="635"/>
        <v>0</v>
      </c>
      <c r="CN199" s="66">
        <f>[3]ДС!EP200</f>
        <v>0</v>
      </c>
      <c r="CO199" s="67">
        <f>[3]ДС!EQ200</f>
        <v>0</v>
      </c>
      <c r="CP199" s="94">
        <f t="shared" si="636"/>
        <v>0</v>
      </c>
      <c r="CQ199" s="94">
        <f t="shared" si="636"/>
        <v>0</v>
      </c>
    </row>
    <row r="200" spans="1:96" s="3" customFormat="1" ht="30" customHeight="1" x14ac:dyDescent="0.25">
      <c r="A200" s="122"/>
      <c r="B200" s="122">
        <v>159</v>
      </c>
      <c r="C200" s="123" t="s">
        <v>443</v>
      </c>
      <c r="D200" s="164" t="s">
        <v>444</v>
      </c>
      <c r="E200" s="80">
        <v>17622</v>
      </c>
      <c r="F200" s="81">
        <v>2.17</v>
      </c>
      <c r="G200" s="82"/>
      <c r="H200" s="83">
        <v>1</v>
      </c>
      <c r="I200" s="84"/>
      <c r="J200" s="85">
        <v>1.4</v>
      </c>
      <c r="K200" s="85">
        <v>1.68</v>
      </c>
      <c r="L200" s="85">
        <v>2.23</v>
      </c>
      <c r="M200" s="86">
        <v>2.57</v>
      </c>
      <c r="N200" s="95">
        <v>0</v>
      </c>
      <c r="O200" s="66">
        <f t="shared" si="601"/>
        <v>0</v>
      </c>
      <c r="P200" s="88">
        <v>0</v>
      </c>
      <c r="Q200" s="66">
        <f t="shared" si="602"/>
        <v>0</v>
      </c>
      <c r="R200" s="66">
        <v>0</v>
      </c>
      <c r="S200" s="66">
        <f t="shared" si="603"/>
        <v>0</v>
      </c>
      <c r="T200" s="88">
        <v>0</v>
      </c>
      <c r="U200" s="66">
        <f t="shared" si="604"/>
        <v>0</v>
      </c>
      <c r="V200" s="88">
        <v>0</v>
      </c>
      <c r="W200" s="66">
        <f t="shared" si="605"/>
        <v>0</v>
      </c>
      <c r="X200" s="88"/>
      <c r="Y200" s="66"/>
      <c r="Z200" s="88"/>
      <c r="AA200" s="66">
        <f t="shared" si="606"/>
        <v>0</v>
      </c>
      <c r="AB200" s="66">
        <v>0</v>
      </c>
      <c r="AC200" s="66">
        <f t="shared" si="607"/>
        <v>0</v>
      </c>
      <c r="AD200" s="66">
        <v>0</v>
      </c>
      <c r="AE200" s="66">
        <f t="shared" si="608"/>
        <v>0</v>
      </c>
      <c r="AF200" s="66">
        <v>0</v>
      </c>
      <c r="AG200" s="66">
        <f t="shared" si="609"/>
        <v>0</v>
      </c>
      <c r="AH200" s="66"/>
      <c r="AI200" s="66">
        <f t="shared" si="610"/>
        <v>0</v>
      </c>
      <c r="AJ200" s="88">
        <v>0</v>
      </c>
      <c r="AK200" s="66">
        <f t="shared" si="611"/>
        <v>0</v>
      </c>
      <c r="AL200" s="88"/>
      <c r="AM200" s="66"/>
      <c r="AN200" s="88"/>
      <c r="AO200" s="66">
        <f t="shared" si="612"/>
        <v>0</v>
      </c>
      <c r="AP200" s="88">
        <v>0</v>
      </c>
      <c r="AQ200" s="66">
        <f t="shared" si="613"/>
        <v>0</v>
      </c>
      <c r="AR200" s="66">
        <v>0</v>
      </c>
      <c r="AS200" s="66">
        <f t="shared" si="614"/>
        <v>0</v>
      </c>
      <c r="AT200" s="88">
        <v>0</v>
      </c>
      <c r="AU200" s="66">
        <f t="shared" si="615"/>
        <v>0</v>
      </c>
      <c r="AV200" s="88">
        <v>0</v>
      </c>
      <c r="AW200" s="66">
        <f t="shared" si="616"/>
        <v>0</v>
      </c>
      <c r="AX200" s="88">
        <v>0</v>
      </c>
      <c r="AY200" s="66">
        <f t="shared" si="617"/>
        <v>0</v>
      </c>
      <c r="AZ200" s="88">
        <v>2</v>
      </c>
      <c r="BA200" s="66">
        <f t="shared" si="618"/>
        <v>107071.27199999998</v>
      </c>
      <c r="BB200" s="89">
        <v>0</v>
      </c>
      <c r="BC200" s="66">
        <f t="shared" si="619"/>
        <v>0</v>
      </c>
      <c r="BD200" s="139">
        <v>0</v>
      </c>
      <c r="BE200" s="66">
        <f t="shared" si="620"/>
        <v>0</v>
      </c>
      <c r="BF200" s="66">
        <v>0</v>
      </c>
      <c r="BG200" s="66">
        <f t="shared" si="621"/>
        <v>0</v>
      </c>
      <c r="BH200" s="88">
        <v>0</v>
      </c>
      <c r="BI200" s="66">
        <f t="shared" si="622"/>
        <v>0</v>
      </c>
      <c r="BJ200" s="88">
        <v>0</v>
      </c>
      <c r="BK200" s="66">
        <f t="shared" si="623"/>
        <v>0</v>
      </c>
      <c r="BL200" s="90"/>
      <c r="BM200" s="66"/>
      <c r="BN200" s="88">
        <v>0</v>
      </c>
      <c r="BO200" s="66">
        <f t="shared" si="624"/>
        <v>0</v>
      </c>
      <c r="BP200" s="88">
        <v>0</v>
      </c>
      <c r="BQ200" s="66">
        <f t="shared" si="625"/>
        <v>0</v>
      </c>
      <c r="BR200" s="66">
        <v>0</v>
      </c>
      <c r="BS200" s="66">
        <f t="shared" si="626"/>
        <v>0</v>
      </c>
      <c r="BT200" s="88">
        <v>0</v>
      </c>
      <c r="BU200" s="66">
        <f t="shared" si="627"/>
        <v>0</v>
      </c>
      <c r="BV200" s="88"/>
      <c r="BW200" s="66">
        <f t="shared" si="628"/>
        <v>0</v>
      </c>
      <c r="BX200" s="88"/>
      <c r="BY200" s="66">
        <f t="shared" si="629"/>
        <v>0</v>
      </c>
      <c r="BZ200" s="87"/>
      <c r="CA200" s="66">
        <f t="shared" si="630"/>
        <v>0</v>
      </c>
      <c r="CB200" s="88">
        <v>0</v>
      </c>
      <c r="CC200" s="66">
        <f t="shared" si="631"/>
        <v>0</v>
      </c>
      <c r="CD200" s="88">
        <v>0</v>
      </c>
      <c r="CE200" s="66">
        <f t="shared" si="632"/>
        <v>0</v>
      </c>
      <c r="CF200" s="66"/>
      <c r="CG200" s="66">
        <f t="shared" si="633"/>
        <v>0</v>
      </c>
      <c r="CH200" s="92"/>
      <c r="CI200" s="66">
        <f t="shared" si="634"/>
        <v>0</v>
      </c>
      <c r="CJ200" s="92"/>
      <c r="CK200" s="92"/>
      <c r="CL200" s="93">
        <f t="shared" si="635"/>
        <v>2</v>
      </c>
      <c r="CM200" s="93">
        <f t="shared" si="635"/>
        <v>107071.27199999998</v>
      </c>
      <c r="CN200" s="66">
        <f>[3]ДС!EP201</f>
        <v>14</v>
      </c>
      <c r="CO200" s="67">
        <f>[3]ДС!EQ201</f>
        <v>749498.90399999998</v>
      </c>
      <c r="CP200" s="94">
        <f t="shared" si="636"/>
        <v>16</v>
      </c>
      <c r="CQ200" s="94">
        <f t="shared" si="636"/>
        <v>856570.17599999998</v>
      </c>
    </row>
    <row r="201" spans="1:96" s="1" customFormat="1" ht="18.75" customHeight="1" x14ac:dyDescent="0.25">
      <c r="A201" s="54">
        <v>33</v>
      </c>
      <c r="B201" s="54"/>
      <c r="C201" s="192" t="s">
        <v>445</v>
      </c>
      <c r="D201" s="163" t="s">
        <v>446</v>
      </c>
      <c r="E201" s="80">
        <v>17622</v>
      </c>
      <c r="F201" s="133">
        <v>1.1000000000000001</v>
      </c>
      <c r="G201" s="115"/>
      <c r="H201" s="58"/>
      <c r="I201" s="58"/>
      <c r="J201" s="70">
        <v>1.4</v>
      </c>
      <c r="K201" s="71">
        <v>1.68</v>
      </c>
      <c r="L201" s="71">
        <v>2.23</v>
      </c>
      <c r="M201" s="72">
        <v>2.57</v>
      </c>
      <c r="N201" s="134">
        <f>N202</f>
        <v>0</v>
      </c>
      <c r="O201" s="134">
        <f t="shared" ref="O201:BZ201" si="637">O202</f>
        <v>0</v>
      </c>
      <c r="P201" s="134">
        <f t="shared" si="637"/>
        <v>0</v>
      </c>
      <c r="Q201" s="134">
        <f t="shared" si="637"/>
        <v>0</v>
      </c>
      <c r="R201" s="134">
        <f t="shared" si="637"/>
        <v>0</v>
      </c>
      <c r="S201" s="134">
        <f t="shared" si="637"/>
        <v>0</v>
      </c>
      <c r="T201" s="134">
        <f t="shared" si="637"/>
        <v>0</v>
      </c>
      <c r="U201" s="134">
        <f t="shared" si="637"/>
        <v>0</v>
      </c>
      <c r="V201" s="134">
        <f t="shared" si="637"/>
        <v>0</v>
      </c>
      <c r="W201" s="134">
        <f t="shared" si="637"/>
        <v>0</v>
      </c>
      <c r="X201" s="134">
        <f t="shared" si="637"/>
        <v>0</v>
      </c>
      <c r="Y201" s="134">
        <f t="shared" si="637"/>
        <v>0</v>
      </c>
      <c r="Z201" s="134">
        <f t="shared" si="637"/>
        <v>0</v>
      </c>
      <c r="AA201" s="134">
        <f t="shared" si="637"/>
        <v>0</v>
      </c>
      <c r="AB201" s="134">
        <f t="shared" si="637"/>
        <v>0</v>
      </c>
      <c r="AC201" s="134">
        <f t="shared" si="637"/>
        <v>0</v>
      </c>
      <c r="AD201" s="134">
        <f t="shared" si="637"/>
        <v>0</v>
      </c>
      <c r="AE201" s="134">
        <f t="shared" si="637"/>
        <v>0</v>
      </c>
      <c r="AF201" s="134">
        <f t="shared" si="637"/>
        <v>1</v>
      </c>
      <c r="AG201" s="134">
        <f t="shared" si="637"/>
        <v>32565.455999999998</v>
      </c>
      <c r="AH201" s="134">
        <f t="shared" si="637"/>
        <v>0</v>
      </c>
      <c r="AI201" s="134">
        <f t="shared" si="637"/>
        <v>0</v>
      </c>
      <c r="AJ201" s="134">
        <f t="shared" si="637"/>
        <v>0</v>
      </c>
      <c r="AK201" s="134">
        <f t="shared" si="637"/>
        <v>0</v>
      </c>
      <c r="AL201" s="134">
        <f t="shared" si="637"/>
        <v>0</v>
      </c>
      <c r="AM201" s="134">
        <f t="shared" si="637"/>
        <v>0</v>
      </c>
      <c r="AN201" s="134">
        <f t="shared" si="637"/>
        <v>0</v>
      </c>
      <c r="AO201" s="134">
        <f t="shared" si="637"/>
        <v>0</v>
      </c>
      <c r="AP201" s="134">
        <f t="shared" si="637"/>
        <v>0</v>
      </c>
      <c r="AQ201" s="134">
        <f t="shared" si="637"/>
        <v>0</v>
      </c>
      <c r="AR201" s="134">
        <f t="shared" si="637"/>
        <v>0</v>
      </c>
      <c r="AS201" s="134">
        <f t="shared" si="637"/>
        <v>0</v>
      </c>
      <c r="AT201" s="134">
        <f t="shared" si="637"/>
        <v>0</v>
      </c>
      <c r="AU201" s="134">
        <f t="shared" si="637"/>
        <v>0</v>
      </c>
      <c r="AV201" s="134">
        <f t="shared" si="637"/>
        <v>0</v>
      </c>
      <c r="AW201" s="134">
        <f t="shared" si="637"/>
        <v>0</v>
      </c>
      <c r="AX201" s="134">
        <f t="shared" si="637"/>
        <v>0</v>
      </c>
      <c r="AY201" s="134">
        <f t="shared" si="637"/>
        <v>0</v>
      </c>
      <c r="AZ201" s="134">
        <f t="shared" si="637"/>
        <v>2</v>
      </c>
      <c r="BA201" s="134">
        <f t="shared" si="637"/>
        <v>54275.76</v>
      </c>
      <c r="BB201" s="134">
        <f t="shared" si="637"/>
        <v>0</v>
      </c>
      <c r="BC201" s="134">
        <f t="shared" si="637"/>
        <v>0</v>
      </c>
      <c r="BD201" s="134">
        <f t="shared" si="637"/>
        <v>0</v>
      </c>
      <c r="BE201" s="134">
        <f t="shared" si="637"/>
        <v>0</v>
      </c>
      <c r="BF201" s="134">
        <f t="shared" si="637"/>
        <v>0</v>
      </c>
      <c r="BG201" s="134">
        <f t="shared" si="637"/>
        <v>0</v>
      </c>
      <c r="BH201" s="134">
        <f t="shared" si="637"/>
        <v>0</v>
      </c>
      <c r="BI201" s="134">
        <f t="shared" si="637"/>
        <v>0</v>
      </c>
      <c r="BJ201" s="134">
        <f t="shared" si="637"/>
        <v>0</v>
      </c>
      <c r="BK201" s="134">
        <f t="shared" si="637"/>
        <v>0</v>
      </c>
      <c r="BL201" s="134">
        <f t="shared" si="637"/>
        <v>0</v>
      </c>
      <c r="BM201" s="134">
        <f t="shared" si="637"/>
        <v>0</v>
      </c>
      <c r="BN201" s="134">
        <f t="shared" si="637"/>
        <v>0</v>
      </c>
      <c r="BO201" s="134">
        <f t="shared" si="637"/>
        <v>0</v>
      </c>
      <c r="BP201" s="134">
        <f t="shared" si="637"/>
        <v>0</v>
      </c>
      <c r="BQ201" s="134">
        <f t="shared" si="637"/>
        <v>0</v>
      </c>
      <c r="BR201" s="134">
        <f t="shared" si="637"/>
        <v>0</v>
      </c>
      <c r="BS201" s="134">
        <f t="shared" si="637"/>
        <v>0</v>
      </c>
      <c r="BT201" s="134">
        <f t="shared" si="637"/>
        <v>0</v>
      </c>
      <c r="BU201" s="134">
        <f t="shared" si="637"/>
        <v>0</v>
      </c>
      <c r="BV201" s="134">
        <f t="shared" si="637"/>
        <v>0</v>
      </c>
      <c r="BW201" s="134">
        <f t="shared" si="637"/>
        <v>0</v>
      </c>
      <c r="BX201" s="134">
        <f t="shared" si="637"/>
        <v>0</v>
      </c>
      <c r="BY201" s="134">
        <f t="shared" si="637"/>
        <v>0</v>
      </c>
      <c r="BZ201" s="134">
        <f t="shared" si="637"/>
        <v>0</v>
      </c>
      <c r="CA201" s="134">
        <f t="shared" ref="CA201:CQ201" si="638">CA202</f>
        <v>0</v>
      </c>
      <c r="CB201" s="134">
        <f t="shared" si="638"/>
        <v>0</v>
      </c>
      <c r="CC201" s="134">
        <f t="shared" si="638"/>
        <v>0</v>
      </c>
      <c r="CD201" s="134">
        <f t="shared" si="638"/>
        <v>5</v>
      </c>
      <c r="CE201" s="134">
        <f t="shared" si="638"/>
        <v>249086.97000000003</v>
      </c>
      <c r="CF201" s="134">
        <f t="shared" si="638"/>
        <v>0</v>
      </c>
      <c r="CG201" s="134">
        <f t="shared" si="638"/>
        <v>0</v>
      </c>
      <c r="CH201" s="134">
        <f t="shared" si="638"/>
        <v>0</v>
      </c>
      <c r="CI201" s="134">
        <f t="shared" si="638"/>
        <v>0</v>
      </c>
      <c r="CJ201" s="134">
        <f t="shared" si="638"/>
        <v>0</v>
      </c>
      <c r="CK201" s="134">
        <f t="shared" si="638"/>
        <v>0</v>
      </c>
      <c r="CL201" s="134">
        <f t="shared" si="638"/>
        <v>8</v>
      </c>
      <c r="CM201" s="134">
        <f t="shared" si="638"/>
        <v>335928.18600000005</v>
      </c>
      <c r="CN201" s="134">
        <f t="shared" si="638"/>
        <v>4</v>
      </c>
      <c r="CO201" s="135">
        <f t="shared" si="638"/>
        <v>199269.576</v>
      </c>
      <c r="CP201" s="118">
        <f t="shared" si="638"/>
        <v>12</v>
      </c>
      <c r="CQ201" s="118">
        <f t="shared" si="638"/>
        <v>535197.7620000001</v>
      </c>
      <c r="CR201" s="3"/>
    </row>
    <row r="202" spans="1:96" s="3" customFormat="1" ht="18.75" customHeight="1" x14ac:dyDescent="0.25">
      <c r="A202" s="122"/>
      <c r="B202" s="122">
        <v>160</v>
      </c>
      <c r="C202" s="123" t="s">
        <v>447</v>
      </c>
      <c r="D202" s="164" t="s">
        <v>448</v>
      </c>
      <c r="E202" s="80">
        <v>17622</v>
      </c>
      <c r="F202" s="81">
        <v>1.1000000000000001</v>
      </c>
      <c r="G202" s="82"/>
      <c r="H202" s="83">
        <v>1</v>
      </c>
      <c r="I202" s="84"/>
      <c r="J202" s="85">
        <v>1.4</v>
      </c>
      <c r="K202" s="85">
        <v>1.68</v>
      </c>
      <c r="L202" s="85">
        <v>2.23</v>
      </c>
      <c r="M202" s="86">
        <v>2.57</v>
      </c>
      <c r="N202" s="95">
        <v>0</v>
      </c>
      <c r="O202" s="66">
        <f>SUM(N202*$E202*$F202*$H202*$J202*$O$9)</f>
        <v>0</v>
      </c>
      <c r="P202" s="88">
        <v>0</v>
      </c>
      <c r="Q202" s="66">
        <f>SUM(P202*$E202*$F202*$H202*$J202*$Q$9)</f>
        <v>0</v>
      </c>
      <c r="R202" s="66">
        <v>0</v>
      </c>
      <c r="S202" s="66">
        <f>SUM(R202*$E202*$F202*$H202*$J202*$S$9)</f>
        <v>0</v>
      </c>
      <c r="T202" s="88">
        <v>0</v>
      </c>
      <c r="U202" s="66">
        <f>SUM(T202*$E202*$F202*$H202*$J202*$U$9)</f>
        <v>0</v>
      </c>
      <c r="V202" s="88">
        <v>0</v>
      </c>
      <c r="W202" s="66">
        <f>SUM(V202*$E202*$F202*$H202*$J202*$W$9)</f>
        <v>0</v>
      </c>
      <c r="X202" s="88"/>
      <c r="Y202" s="66"/>
      <c r="Z202" s="88">
        <v>0</v>
      </c>
      <c r="AA202" s="66">
        <f>SUM(Z202*$E202*$F202*$H202*$J202*$AA$9)</f>
        <v>0</v>
      </c>
      <c r="AB202" s="66">
        <v>0</v>
      </c>
      <c r="AC202" s="66">
        <f>SUM(AB202*$E202*$F202*$H202*$J202*$AC$9)</f>
        <v>0</v>
      </c>
      <c r="AD202" s="66">
        <v>0</v>
      </c>
      <c r="AE202" s="66">
        <f>SUM(AD202*$E202*$F202*$H202*$K202*$AE$9)</f>
        <v>0</v>
      </c>
      <c r="AF202" s="131">
        <v>1</v>
      </c>
      <c r="AG202" s="66">
        <f>SUM(AF202*$E202*$F202*$H202*$K202*$AG$9)</f>
        <v>32565.455999999998</v>
      </c>
      <c r="AH202" s="66"/>
      <c r="AI202" s="66">
        <f>SUM(AH202*$E202*$F202*$H202*$J202*$AI$9)</f>
        <v>0</v>
      </c>
      <c r="AJ202" s="88">
        <v>0</v>
      </c>
      <c r="AK202" s="66">
        <f>SUM(AJ202*$E202*$F202*$H202*$J202*$AK$9)</f>
        <v>0</v>
      </c>
      <c r="AL202" s="88"/>
      <c r="AM202" s="66"/>
      <c r="AN202" s="88"/>
      <c r="AO202" s="66">
        <f>SUM(AN202*$E202*$F202*$H202*$J202*$AO$9)</f>
        <v>0</v>
      </c>
      <c r="AP202" s="88">
        <v>0</v>
      </c>
      <c r="AQ202" s="66">
        <f>SUM(AP202*$E202*$F202*$H202*$J202*$AQ$9)</f>
        <v>0</v>
      </c>
      <c r="AR202" s="66"/>
      <c r="AS202" s="66">
        <f>SUM(AR202*$E202*$F202*$H202*$J202*$AS$9)</f>
        <v>0</v>
      </c>
      <c r="AT202" s="88"/>
      <c r="AU202" s="66">
        <f>SUM(AT202*$E202*$F202*$H202*$J202*$AU$9)</f>
        <v>0</v>
      </c>
      <c r="AV202" s="88">
        <v>0</v>
      </c>
      <c r="AW202" s="66">
        <f>SUM(AV202*$E202*$F202*$H202*$J202*$AW$9)</f>
        <v>0</v>
      </c>
      <c r="AX202" s="88"/>
      <c r="AY202" s="66">
        <f>SUM(AX202*$E202*$F202*$H202*$J202*$AY$9)</f>
        <v>0</v>
      </c>
      <c r="AZ202" s="88">
        <v>2</v>
      </c>
      <c r="BA202" s="66">
        <f>SUM(AZ202*$E202*$F202*$H202*$J202*$BA$9)</f>
        <v>54275.76</v>
      </c>
      <c r="BB202" s="89">
        <v>0</v>
      </c>
      <c r="BC202" s="66">
        <f>SUM(BB202*$E202*$F202*$H202*$K202*$BC$9)</f>
        <v>0</v>
      </c>
      <c r="BD202" s="139">
        <v>0</v>
      </c>
      <c r="BE202" s="66">
        <f>SUM(BD202*$E202*$F202*$H202*$K202*$BE$9)</f>
        <v>0</v>
      </c>
      <c r="BF202" s="66">
        <v>0</v>
      </c>
      <c r="BG202" s="66">
        <f>SUM(BF202*$E202*$F202*$H202*$K202*$BG$9)</f>
        <v>0</v>
      </c>
      <c r="BH202" s="88">
        <v>0</v>
      </c>
      <c r="BI202" s="66">
        <f>SUM(BH202*$E202*$F202*$H202*$K202*$BI$9)</f>
        <v>0</v>
      </c>
      <c r="BJ202" s="88"/>
      <c r="BK202" s="66">
        <f>SUM(BJ202*$E202*$F202*$H202*$K202*$BK$9)</f>
        <v>0</v>
      </c>
      <c r="BL202" s="90"/>
      <c r="BM202" s="66"/>
      <c r="BN202" s="131"/>
      <c r="BO202" s="66">
        <f>SUM(BN202*$E202*$F202*$H202*$K202*$BO$9)</f>
        <v>0</v>
      </c>
      <c r="BP202" s="88">
        <v>0</v>
      </c>
      <c r="BQ202" s="66">
        <f>SUM(BP202*$E202*$F202*$H202*$K202*$BQ$9)</f>
        <v>0</v>
      </c>
      <c r="BR202" s="66"/>
      <c r="BS202" s="66">
        <f>SUM(BR202*$E202*$F202*$H202*$K202*$BS$9)</f>
        <v>0</v>
      </c>
      <c r="BT202" s="88"/>
      <c r="BU202" s="66">
        <f>SUM(BT202*$E202*$F202*$H202*$K202*$BU$9)</f>
        <v>0</v>
      </c>
      <c r="BV202" s="88"/>
      <c r="BW202" s="66">
        <f>SUM(BV202*$E202*$F202*$H202*$K202*$BW$9)</f>
        <v>0</v>
      </c>
      <c r="BX202" s="88"/>
      <c r="BY202" s="66">
        <f>(BX202*$E202*$F202*$H202*$K202*BY$9)</f>
        <v>0</v>
      </c>
      <c r="BZ202" s="66"/>
      <c r="CA202" s="66">
        <f>(BZ202*$E202*$F202*$H202*$K202*CA$9)</f>
        <v>0</v>
      </c>
      <c r="CB202" s="88">
        <v>0</v>
      </c>
      <c r="CC202" s="66">
        <f>(CB202*$E202*$F202*$H202*$L202*CC$9)</f>
        <v>0</v>
      </c>
      <c r="CD202" s="66">
        <v>5</v>
      </c>
      <c r="CE202" s="66">
        <f>(CD202*$E202*$F202*$H202*$M202*CE$9)</f>
        <v>249086.97000000003</v>
      </c>
      <c r="CF202" s="66"/>
      <c r="CG202" s="66">
        <f>(CF202*$E202*$F202*$H202*$K202*CG$9)</f>
        <v>0</v>
      </c>
      <c r="CH202" s="92"/>
      <c r="CI202" s="66">
        <f>(CH202*$E202*$F202*$H202*$J202*CI$9)</f>
        <v>0</v>
      </c>
      <c r="CJ202" s="92"/>
      <c r="CK202" s="92"/>
      <c r="CL202" s="93">
        <f>SUM(P202+N202+R202+T202+Z202+X202+V202+AD202+AB202+AF202+BB202+BF202+AH202+AP202+AR202+BP202+BR202+BN202+BT202+BV202+BJ202+AJ202+AL202+AN202+BD202+BH202+AT202+AV202+AX202+AZ202+BL202+BX202+BZ202+CB202+CD202+CF202+CH202)</f>
        <v>8</v>
      </c>
      <c r="CM202" s="93">
        <f>SUM(Q202+O202+S202+U202+AA202+Y202+W202+AE202+AC202+AG202+BC202+BG202+AI202+AQ202+AS202+BQ202+BS202+BO202+BU202+BW202+BK202+AK202+AM202+AO202+BE202+BI202+AU202+AW202+AY202+BA202+BM202+BY202+CA202+CC202+CE202+CG202+CI202)</f>
        <v>335928.18600000005</v>
      </c>
      <c r="CN202" s="66">
        <f>[3]ДС!EP203</f>
        <v>4</v>
      </c>
      <c r="CO202" s="67">
        <f>[3]ДС!EQ203</f>
        <v>199269.576</v>
      </c>
      <c r="CP202" s="94">
        <f>CL202+CN202</f>
        <v>12</v>
      </c>
      <c r="CQ202" s="94">
        <f>CM202+CO202</f>
        <v>535197.7620000001</v>
      </c>
    </row>
    <row r="203" spans="1:96" s="1" customFormat="1" ht="18.75" customHeight="1" x14ac:dyDescent="0.25">
      <c r="A203" s="54">
        <v>34</v>
      </c>
      <c r="B203" s="54"/>
      <c r="C203" s="192" t="s">
        <v>449</v>
      </c>
      <c r="D203" s="163" t="s">
        <v>450</v>
      </c>
      <c r="E203" s="80">
        <v>17622</v>
      </c>
      <c r="F203" s="133">
        <v>0.89</v>
      </c>
      <c r="G203" s="115"/>
      <c r="H203" s="58"/>
      <c r="I203" s="58"/>
      <c r="J203" s="70">
        <v>1.4</v>
      </c>
      <c r="K203" s="71">
        <v>1.68</v>
      </c>
      <c r="L203" s="71">
        <v>2.23</v>
      </c>
      <c r="M203" s="72">
        <v>2.57</v>
      </c>
      <c r="N203" s="134">
        <f>SUM(N204:N206)</f>
        <v>0</v>
      </c>
      <c r="O203" s="134">
        <f t="shared" ref="O203:BZ203" si="639">SUM(O204:O206)</f>
        <v>0</v>
      </c>
      <c r="P203" s="134">
        <f t="shared" si="639"/>
        <v>0</v>
      </c>
      <c r="Q203" s="134">
        <f t="shared" si="639"/>
        <v>0</v>
      </c>
      <c r="R203" s="134">
        <f t="shared" si="639"/>
        <v>0</v>
      </c>
      <c r="S203" s="134">
        <f t="shared" si="639"/>
        <v>0</v>
      </c>
      <c r="T203" s="134">
        <f t="shared" si="639"/>
        <v>0</v>
      </c>
      <c r="U203" s="134">
        <f t="shared" si="639"/>
        <v>0</v>
      </c>
      <c r="V203" s="134">
        <f t="shared" si="639"/>
        <v>0</v>
      </c>
      <c r="W203" s="134">
        <f t="shared" si="639"/>
        <v>0</v>
      </c>
      <c r="X203" s="134">
        <f t="shared" si="639"/>
        <v>0</v>
      </c>
      <c r="Y203" s="134">
        <f t="shared" si="639"/>
        <v>0</v>
      </c>
      <c r="Z203" s="134">
        <f t="shared" si="639"/>
        <v>0</v>
      </c>
      <c r="AA203" s="134">
        <f t="shared" si="639"/>
        <v>0</v>
      </c>
      <c r="AB203" s="134">
        <f t="shared" si="639"/>
        <v>0</v>
      </c>
      <c r="AC203" s="134">
        <f t="shared" si="639"/>
        <v>0</v>
      </c>
      <c r="AD203" s="134">
        <f t="shared" si="639"/>
        <v>0</v>
      </c>
      <c r="AE203" s="134">
        <f t="shared" si="639"/>
        <v>0</v>
      </c>
      <c r="AF203" s="134">
        <f t="shared" si="639"/>
        <v>0</v>
      </c>
      <c r="AG203" s="134">
        <f t="shared" si="639"/>
        <v>0</v>
      </c>
      <c r="AH203" s="134">
        <f t="shared" si="639"/>
        <v>0</v>
      </c>
      <c r="AI203" s="134">
        <f t="shared" si="639"/>
        <v>0</v>
      </c>
      <c r="AJ203" s="134">
        <f t="shared" si="639"/>
        <v>0</v>
      </c>
      <c r="AK203" s="134">
        <f t="shared" si="639"/>
        <v>0</v>
      </c>
      <c r="AL203" s="134">
        <f t="shared" si="639"/>
        <v>0</v>
      </c>
      <c r="AM203" s="134">
        <f t="shared" si="639"/>
        <v>0</v>
      </c>
      <c r="AN203" s="134">
        <f t="shared" si="639"/>
        <v>0</v>
      </c>
      <c r="AO203" s="134">
        <f t="shared" si="639"/>
        <v>0</v>
      </c>
      <c r="AP203" s="134">
        <f t="shared" si="639"/>
        <v>0</v>
      </c>
      <c r="AQ203" s="134">
        <f t="shared" si="639"/>
        <v>0</v>
      </c>
      <c r="AR203" s="134">
        <f t="shared" si="639"/>
        <v>0</v>
      </c>
      <c r="AS203" s="134">
        <f t="shared" si="639"/>
        <v>0</v>
      </c>
      <c r="AT203" s="134">
        <f t="shared" si="639"/>
        <v>0</v>
      </c>
      <c r="AU203" s="134">
        <f t="shared" si="639"/>
        <v>0</v>
      </c>
      <c r="AV203" s="134">
        <f t="shared" si="639"/>
        <v>0</v>
      </c>
      <c r="AW203" s="134">
        <f t="shared" si="639"/>
        <v>0</v>
      </c>
      <c r="AX203" s="134">
        <f t="shared" si="639"/>
        <v>0</v>
      </c>
      <c r="AY203" s="134">
        <f t="shared" si="639"/>
        <v>0</v>
      </c>
      <c r="AZ203" s="134">
        <f t="shared" si="639"/>
        <v>0</v>
      </c>
      <c r="BA203" s="134">
        <f t="shared" si="639"/>
        <v>0</v>
      </c>
      <c r="BB203" s="134">
        <f t="shared" si="639"/>
        <v>0</v>
      </c>
      <c r="BC203" s="134">
        <f t="shared" si="639"/>
        <v>0</v>
      </c>
      <c r="BD203" s="134">
        <f t="shared" si="639"/>
        <v>0</v>
      </c>
      <c r="BE203" s="134">
        <f t="shared" si="639"/>
        <v>0</v>
      </c>
      <c r="BF203" s="134">
        <f t="shared" si="639"/>
        <v>19</v>
      </c>
      <c r="BG203" s="134">
        <f t="shared" si="639"/>
        <v>582625.6128</v>
      </c>
      <c r="BH203" s="134">
        <f t="shared" si="639"/>
        <v>0</v>
      </c>
      <c r="BI203" s="134">
        <f t="shared" si="639"/>
        <v>0</v>
      </c>
      <c r="BJ203" s="134">
        <f t="shared" si="639"/>
        <v>0</v>
      </c>
      <c r="BK203" s="134">
        <f t="shared" si="639"/>
        <v>0</v>
      </c>
      <c r="BL203" s="134">
        <f t="shared" si="639"/>
        <v>0</v>
      </c>
      <c r="BM203" s="134">
        <f t="shared" si="639"/>
        <v>0</v>
      </c>
      <c r="BN203" s="134">
        <f t="shared" si="639"/>
        <v>60</v>
      </c>
      <c r="BO203" s="134">
        <f t="shared" si="639"/>
        <v>2202609.0240000002</v>
      </c>
      <c r="BP203" s="134">
        <f t="shared" si="639"/>
        <v>0</v>
      </c>
      <c r="BQ203" s="134">
        <f t="shared" si="639"/>
        <v>0</v>
      </c>
      <c r="BR203" s="134">
        <f t="shared" si="639"/>
        <v>4</v>
      </c>
      <c r="BS203" s="134">
        <f t="shared" si="639"/>
        <v>104209.4592</v>
      </c>
      <c r="BT203" s="134">
        <f t="shared" si="639"/>
        <v>0</v>
      </c>
      <c r="BU203" s="134">
        <f t="shared" si="639"/>
        <v>0</v>
      </c>
      <c r="BV203" s="134">
        <f t="shared" si="639"/>
        <v>0</v>
      </c>
      <c r="BW203" s="134">
        <f t="shared" si="639"/>
        <v>0</v>
      </c>
      <c r="BX203" s="134">
        <f t="shared" si="639"/>
        <v>0</v>
      </c>
      <c r="BY203" s="134">
        <f t="shared" si="639"/>
        <v>0</v>
      </c>
      <c r="BZ203" s="134">
        <f t="shared" si="639"/>
        <v>0</v>
      </c>
      <c r="CA203" s="134">
        <f t="shared" ref="CA203:CQ203" si="640">SUM(CA204:CA206)</f>
        <v>0</v>
      </c>
      <c r="CB203" s="134">
        <f t="shared" si="640"/>
        <v>0</v>
      </c>
      <c r="CC203" s="134">
        <f t="shared" si="640"/>
        <v>0</v>
      </c>
      <c r="CD203" s="134">
        <f t="shared" si="640"/>
        <v>3</v>
      </c>
      <c r="CE203" s="134">
        <f t="shared" si="640"/>
        <v>119561.74559999999</v>
      </c>
      <c r="CF203" s="134">
        <f t="shared" si="640"/>
        <v>0</v>
      </c>
      <c r="CG203" s="134">
        <f t="shared" si="640"/>
        <v>0</v>
      </c>
      <c r="CH203" s="134">
        <f t="shared" si="640"/>
        <v>0</v>
      </c>
      <c r="CI203" s="134">
        <f t="shared" si="640"/>
        <v>0</v>
      </c>
      <c r="CJ203" s="134">
        <f t="shared" si="640"/>
        <v>0</v>
      </c>
      <c r="CK203" s="134">
        <f t="shared" si="640"/>
        <v>0</v>
      </c>
      <c r="CL203" s="134">
        <f t="shared" si="640"/>
        <v>86</v>
      </c>
      <c r="CM203" s="134">
        <f t="shared" si="640"/>
        <v>3009005.8415999999</v>
      </c>
      <c r="CN203" s="134">
        <f t="shared" si="640"/>
        <v>0</v>
      </c>
      <c r="CO203" s="135">
        <f t="shared" si="640"/>
        <v>0</v>
      </c>
      <c r="CP203" s="118">
        <f t="shared" si="640"/>
        <v>86</v>
      </c>
      <c r="CQ203" s="118">
        <f t="shared" si="640"/>
        <v>3009005.8415999999</v>
      </c>
      <c r="CR203" s="3"/>
    </row>
    <row r="204" spans="1:96" s="3" customFormat="1" ht="45" customHeight="1" x14ac:dyDescent="0.25">
      <c r="A204" s="122"/>
      <c r="B204" s="122">
        <v>161</v>
      </c>
      <c r="C204" s="123" t="s">
        <v>451</v>
      </c>
      <c r="D204" s="162" t="s">
        <v>452</v>
      </c>
      <c r="E204" s="80">
        <v>17622</v>
      </c>
      <c r="F204" s="81">
        <v>0.88</v>
      </c>
      <c r="G204" s="82"/>
      <c r="H204" s="83">
        <v>1</v>
      </c>
      <c r="I204" s="84"/>
      <c r="J204" s="85">
        <v>1.4</v>
      </c>
      <c r="K204" s="85">
        <v>1.68</v>
      </c>
      <c r="L204" s="85">
        <v>2.23</v>
      </c>
      <c r="M204" s="86">
        <v>2.57</v>
      </c>
      <c r="N204" s="95"/>
      <c r="O204" s="66">
        <f t="shared" ref="O204:O206" si="641">SUM(N204*$E204*$F204*$H204*$J204*$O$9)</f>
        <v>0</v>
      </c>
      <c r="P204" s="88">
        <v>0</v>
      </c>
      <c r="Q204" s="66">
        <f>SUM(P204*$E204*$F204*$H204*$J204*$Q$9)</f>
        <v>0</v>
      </c>
      <c r="R204" s="66">
        <v>0</v>
      </c>
      <c r="S204" s="66">
        <f>SUM(R204*$E204*$F204*$H204*$J204*$S$9)</f>
        <v>0</v>
      </c>
      <c r="T204" s="88">
        <v>0</v>
      </c>
      <c r="U204" s="66">
        <f>SUM(T204*$E204*$F204*$H204*$J204*$U$9)</f>
        <v>0</v>
      </c>
      <c r="V204" s="88">
        <v>0</v>
      </c>
      <c r="W204" s="66">
        <f>SUM(V204*$E204*$F204*$H204*$J204*$W$9)</f>
        <v>0</v>
      </c>
      <c r="X204" s="88"/>
      <c r="Y204" s="66"/>
      <c r="Z204" s="88">
        <v>0</v>
      </c>
      <c r="AA204" s="66">
        <f>SUM(Z204*$E204*$F204*$H204*$J204*$AA$9)</f>
        <v>0</v>
      </c>
      <c r="AB204" s="66">
        <v>0</v>
      </c>
      <c r="AC204" s="66">
        <f>SUM(AB204*$E204*$F204*$H204*$J204*$AC$9)</f>
        <v>0</v>
      </c>
      <c r="AD204" s="66">
        <v>0</v>
      </c>
      <c r="AE204" s="66">
        <f>SUM(AD204*$E204*$F204*$H204*$K204*$AE$9)</f>
        <v>0</v>
      </c>
      <c r="AF204" s="66"/>
      <c r="AG204" s="66">
        <f>SUM(AF204*$E204*$F204*$H204*$K204*$AG$9)</f>
        <v>0</v>
      </c>
      <c r="AH204" s="66"/>
      <c r="AI204" s="66">
        <f>SUM(AH204*$E204*$F204*$H204*$J204*$AI$9)</f>
        <v>0</v>
      </c>
      <c r="AJ204" s="88">
        <v>0</v>
      </c>
      <c r="AK204" s="66">
        <f>SUM(AJ204*$E204*$F204*$H204*$J204*$AK$9)</f>
        <v>0</v>
      </c>
      <c r="AL204" s="88"/>
      <c r="AM204" s="66"/>
      <c r="AN204" s="88"/>
      <c r="AO204" s="66">
        <f>SUM(AN204*$E204*$F204*$H204*$J204*$AO$9)</f>
        <v>0</v>
      </c>
      <c r="AP204" s="88">
        <v>0</v>
      </c>
      <c r="AQ204" s="66">
        <f>SUM(AP204*$E204*$F204*$H204*$J204*$AQ$9)</f>
        <v>0</v>
      </c>
      <c r="AR204" s="66">
        <v>0</v>
      </c>
      <c r="AS204" s="66">
        <f>SUM(AR204*$E204*$F204*$H204*$J204*$AS$9)</f>
        <v>0</v>
      </c>
      <c r="AT204" s="88">
        <v>0</v>
      </c>
      <c r="AU204" s="66">
        <f>SUM(AT204*$E204*$F204*$H204*$J204*$AU$9)</f>
        <v>0</v>
      </c>
      <c r="AV204" s="88">
        <v>0</v>
      </c>
      <c r="AW204" s="66">
        <f>SUM(AV204*$E204*$F204*$H204*$J204*$AW$9)</f>
        <v>0</v>
      </c>
      <c r="AX204" s="88">
        <v>0</v>
      </c>
      <c r="AY204" s="66">
        <f>SUM(AX204*$E204*$F204*$H204*$J204*$AY$9)</f>
        <v>0</v>
      </c>
      <c r="AZ204" s="88"/>
      <c r="BA204" s="66">
        <f>SUM(AZ204*$E204*$F204*$H204*$J204*$BA$9)</f>
        <v>0</v>
      </c>
      <c r="BB204" s="89">
        <v>0</v>
      </c>
      <c r="BC204" s="66">
        <f>SUM(BB204*$E204*$F204*$H204*$K204*$BC$9)</f>
        <v>0</v>
      </c>
      <c r="BD204" s="139">
        <v>0</v>
      </c>
      <c r="BE204" s="66">
        <f>SUM(BD204*$E204*$F204*$H204*$K204*$BE$9)</f>
        <v>0</v>
      </c>
      <c r="BF204" s="66">
        <v>9</v>
      </c>
      <c r="BG204" s="66">
        <f>SUM(BF204*$E204*$F204*$H204*$K204*$BG$9)</f>
        <v>234471.28319999998</v>
      </c>
      <c r="BH204" s="88">
        <v>0</v>
      </c>
      <c r="BI204" s="66">
        <f>SUM(BH204*$E204*$F204*$H204*$K204*$BI$9)</f>
        <v>0</v>
      </c>
      <c r="BJ204" s="88">
        <v>0</v>
      </c>
      <c r="BK204" s="66">
        <f>SUM(BJ204*$E204*$F204*$H204*$K204*$BK$9)</f>
        <v>0</v>
      </c>
      <c r="BL204" s="90"/>
      <c r="BM204" s="66"/>
      <c r="BN204" s="131">
        <v>0</v>
      </c>
      <c r="BO204" s="66">
        <f>SUM(BN204*$E204*$F204*$H204*$K204*$BO$9)</f>
        <v>0</v>
      </c>
      <c r="BP204" s="88"/>
      <c r="BQ204" s="66">
        <f>SUM(BP204*$E204*$F204*$H204*$K204*$BQ$9)</f>
        <v>0</v>
      </c>
      <c r="BR204" s="66">
        <v>4</v>
      </c>
      <c r="BS204" s="66">
        <f>SUM(BR204*$E204*$F204*$H204*$K204*$BS$9)</f>
        <v>104209.4592</v>
      </c>
      <c r="BT204" s="88">
        <v>0</v>
      </c>
      <c r="BU204" s="66">
        <f>SUM(BT204*$E204*$F204*$H204*$K204*$BU$9)</f>
        <v>0</v>
      </c>
      <c r="BV204" s="88"/>
      <c r="BW204" s="66">
        <f>SUM(BV204*$E204*$F204*$H204*$K204*$BW$9)</f>
        <v>0</v>
      </c>
      <c r="BX204" s="88"/>
      <c r="BY204" s="66">
        <f>(BX204*$E204*$F204*$H204*$K204*BY$9)</f>
        <v>0</v>
      </c>
      <c r="BZ204" s="66"/>
      <c r="CA204" s="66">
        <f t="shared" ref="CA204:CA206" si="642">(BZ204*$E204*$F204*$H204*$K204*CA$9)</f>
        <v>0</v>
      </c>
      <c r="CB204" s="66"/>
      <c r="CC204" s="66">
        <f t="shared" ref="CC204:CC206" si="643">(CB204*$E204*$F204*$H204*$L204*CC$9)</f>
        <v>0</v>
      </c>
      <c r="CD204" s="131">
        <v>3</v>
      </c>
      <c r="CE204" s="66">
        <f t="shared" ref="CE204:CE206" si="644">(CD204*$E204*$F204*$H204*$M204*CE$9)</f>
        <v>119561.74559999999</v>
      </c>
      <c r="CF204" s="66"/>
      <c r="CG204" s="66">
        <f t="shared" ref="CG204:CG206" si="645">(CF204*$E204*$F204*$H204*$K204*CG$9)</f>
        <v>0</v>
      </c>
      <c r="CH204" s="92"/>
      <c r="CI204" s="66">
        <f t="shared" ref="CI204:CI206" si="646">(CH204*$E204*$F204*$H204*$J204*CI$9)</f>
        <v>0</v>
      </c>
      <c r="CJ204" s="92"/>
      <c r="CK204" s="92"/>
      <c r="CL204" s="93">
        <f t="shared" ref="CL204:CM206" si="647">SUM(P204+N204+R204+T204+Z204+X204+V204+AD204+AB204+AF204+BB204+BF204+AH204+AP204+AR204+BP204+BR204+BN204+BT204+BV204+BJ204+AJ204+AL204+AN204+BD204+BH204+AT204+AV204+AX204+AZ204+BL204+BX204+BZ204+CB204+CD204+CF204+CH204)</f>
        <v>16</v>
      </c>
      <c r="CM204" s="93">
        <f t="shared" si="647"/>
        <v>458242.48800000001</v>
      </c>
      <c r="CN204" s="66">
        <f>[3]ДС!EP205</f>
        <v>0</v>
      </c>
      <c r="CO204" s="67">
        <f>[3]ДС!EQ205</f>
        <v>0</v>
      </c>
      <c r="CP204" s="94">
        <f t="shared" ref="CP204:CQ206" si="648">CL204+CN204</f>
        <v>16</v>
      </c>
      <c r="CQ204" s="94">
        <f t="shared" si="648"/>
        <v>458242.48800000001</v>
      </c>
    </row>
    <row r="205" spans="1:96" s="3" customFormat="1" ht="30" customHeight="1" x14ac:dyDescent="0.25">
      <c r="A205" s="122"/>
      <c r="B205" s="122">
        <v>162</v>
      </c>
      <c r="C205" s="123" t="s">
        <v>453</v>
      </c>
      <c r="D205" s="162" t="s">
        <v>454</v>
      </c>
      <c r="E205" s="80">
        <v>17622</v>
      </c>
      <c r="F205" s="81">
        <v>0.92</v>
      </c>
      <c r="G205" s="82"/>
      <c r="H205" s="83">
        <v>1</v>
      </c>
      <c r="I205" s="84"/>
      <c r="J205" s="85">
        <v>1.4</v>
      </c>
      <c r="K205" s="85">
        <v>1.68</v>
      </c>
      <c r="L205" s="85">
        <v>2.23</v>
      </c>
      <c r="M205" s="86">
        <v>2.57</v>
      </c>
      <c r="N205" s="95"/>
      <c r="O205" s="66">
        <f t="shared" si="641"/>
        <v>0</v>
      </c>
      <c r="P205" s="88">
        <v>0</v>
      </c>
      <c r="Q205" s="66">
        <f>SUM(P205*$E205*$F205*$H205*$J205*$Q$9)</f>
        <v>0</v>
      </c>
      <c r="R205" s="66">
        <v>0</v>
      </c>
      <c r="S205" s="66">
        <f>SUM(R205*$E205*$F205*$H205*$J205*$S$9)</f>
        <v>0</v>
      </c>
      <c r="T205" s="88">
        <v>0</v>
      </c>
      <c r="U205" s="66">
        <f>SUM(T205*$E205*$F205*$H205*$J205*$U$9)</f>
        <v>0</v>
      </c>
      <c r="V205" s="88">
        <v>0</v>
      </c>
      <c r="W205" s="66">
        <f>SUM(V205*$E205*$F205*$H205*$J205*$W$9)</f>
        <v>0</v>
      </c>
      <c r="X205" s="88"/>
      <c r="Y205" s="66"/>
      <c r="Z205" s="88"/>
      <c r="AA205" s="66">
        <f>SUM(Z205*$E205*$F205*$H205*$J205*$AA$9)</f>
        <v>0</v>
      </c>
      <c r="AB205" s="66">
        <v>0</v>
      </c>
      <c r="AC205" s="66">
        <f>SUM(AB205*$E205*$F205*$H205*$J205*$AC$9)</f>
        <v>0</v>
      </c>
      <c r="AD205" s="66">
        <v>0</v>
      </c>
      <c r="AE205" s="66">
        <f>SUM(AD205*$E205*$F205*$H205*$K205*$AE$9)</f>
        <v>0</v>
      </c>
      <c r="AF205" s="66">
        <v>0</v>
      </c>
      <c r="AG205" s="66">
        <f>SUM(AF205*$E205*$F205*$H205*$K205*$AG$9)</f>
        <v>0</v>
      </c>
      <c r="AH205" s="66"/>
      <c r="AI205" s="66">
        <f>SUM(AH205*$E205*$F205*$H205*$J205*$AI$9)</f>
        <v>0</v>
      </c>
      <c r="AJ205" s="88">
        <v>0</v>
      </c>
      <c r="AK205" s="66">
        <f>SUM(AJ205*$E205*$F205*$H205*$J205*$AK$9)</f>
        <v>0</v>
      </c>
      <c r="AL205" s="88"/>
      <c r="AM205" s="66"/>
      <c r="AN205" s="88"/>
      <c r="AO205" s="66">
        <f>SUM(AN205*$E205*$F205*$H205*$J205*$AO$9)</f>
        <v>0</v>
      </c>
      <c r="AP205" s="88">
        <v>0</v>
      </c>
      <c r="AQ205" s="66">
        <f>SUM(AP205*$E205*$F205*$H205*$J205*$AQ$9)</f>
        <v>0</v>
      </c>
      <c r="AR205" s="66">
        <v>0</v>
      </c>
      <c r="AS205" s="66">
        <f>SUM(AR205*$E205*$F205*$H205*$J205*$AS$9)</f>
        <v>0</v>
      </c>
      <c r="AT205" s="88">
        <v>0</v>
      </c>
      <c r="AU205" s="66">
        <f>SUM(AT205*$E205*$F205*$H205*$J205*$AU$9)</f>
        <v>0</v>
      </c>
      <c r="AV205" s="88">
        <v>0</v>
      </c>
      <c r="AW205" s="66">
        <f>SUM(AV205*$E205*$F205*$H205*$J205*$AW$9)</f>
        <v>0</v>
      </c>
      <c r="AX205" s="88">
        <v>0</v>
      </c>
      <c r="AY205" s="66">
        <f>SUM(AX205*$E205*$F205*$H205*$J205*$AY$9)</f>
        <v>0</v>
      </c>
      <c r="AZ205" s="88"/>
      <c r="BA205" s="66">
        <f>SUM(AZ205*$E205*$F205*$H205*$J205*$BA$9)</f>
        <v>0</v>
      </c>
      <c r="BB205" s="89">
        <v>0</v>
      </c>
      <c r="BC205" s="66">
        <f>SUM(BB205*$E205*$F205*$H205*$K205*$BC$9)</f>
        <v>0</v>
      </c>
      <c r="BD205" s="139">
        <v>0</v>
      </c>
      <c r="BE205" s="66">
        <f>SUM(BD205*$E205*$F205*$H205*$K205*$BE$9)</f>
        <v>0</v>
      </c>
      <c r="BF205" s="66">
        <v>6</v>
      </c>
      <c r="BG205" s="66">
        <f>SUM(BF205*$E205*$F205*$H205*$K205*$BG$9)</f>
        <v>163419.3792</v>
      </c>
      <c r="BH205" s="88">
        <v>0</v>
      </c>
      <c r="BI205" s="66">
        <f>SUM(BH205*$E205*$F205*$H205*$K205*$BI$9)</f>
        <v>0</v>
      </c>
      <c r="BJ205" s="88">
        <v>0</v>
      </c>
      <c r="BK205" s="66">
        <f>SUM(BJ205*$E205*$F205*$H205*$K205*$BK$9)</f>
        <v>0</v>
      </c>
      <c r="BL205" s="90"/>
      <c r="BM205" s="66"/>
      <c r="BN205" s="66">
        <v>30</v>
      </c>
      <c r="BO205" s="66">
        <f>SUM(BN205*$E205*$F205*$H205*$K205*$BO$9)</f>
        <v>817096.89599999995</v>
      </c>
      <c r="BP205" s="88">
        <v>0</v>
      </c>
      <c r="BQ205" s="66">
        <f>SUM(BP205*$E205*$F205*$H205*$K205*$BQ$9)</f>
        <v>0</v>
      </c>
      <c r="BR205" s="66">
        <v>0</v>
      </c>
      <c r="BS205" s="66">
        <f>SUM(BR205*$E205*$F205*$H205*$K205*$BS$9)</f>
        <v>0</v>
      </c>
      <c r="BT205" s="88">
        <v>0</v>
      </c>
      <c r="BU205" s="66">
        <f>SUM(BT205*$E205*$F205*$H205*$K205*$BU$9)</f>
        <v>0</v>
      </c>
      <c r="BV205" s="88"/>
      <c r="BW205" s="66">
        <f>SUM(BV205*$E205*$F205*$H205*$K205*$BW$9)</f>
        <v>0</v>
      </c>
      <c r="BX205" s="88"/>
      <c r="BY205" s="66">
        <f>(BX205*$E205*$F205*$H205*$K205*BY$9)</f>
        <v>0</v>
      </c>
      <c r="BZ205" s="66"/>
      <c r="CA205" s="66">
        <f t="shared" si="642"/>
        <v>0</v>
      </c>
      <c r="CB205" s="66">
        <v>0</v>
      </c>
      <c r="CC205" s="66">
        <f t="shared" si="643"/>
        <v>0</v>
      </c>
      <c r="CD205" s="66">
        <v>0</v>
      </c>
      <c r="CE205" s="66">
        <f t="shared" si="644"/>
        <v>0</v>
      </c>
      <c r="CF205" s="66"/>
      <c r="CG205" s="66">
        <f t="shared" si="645"/>
        <v>0</v>
      </c>
      <c r="CH205" s="92"/>
      <c r="CI205" s="66">
        <f t="shared" si="646"/>
        <v>0</v>
      </c>
      <c r="CJ205" s="92"/>
      <c r="CK205" s="92"/>
      <c r="CL205" s="93">
        <f t="shared" si="647"/>
        <v>36</v>
      </c>
      <c r="CM205" s="93">
        <f t="shared" si="647"/>
        <v>980516.27519999992</v>
      </c>
      <c r="CN205" s="66">
        <f>[3]ДС!EP206</f>
        <v>0</v>
      </c>
      <c r="CO205" s="67">
        <f>[3]ДС!EQ206</f>
        <v>0</v>
      </c>
      <c r="CP205" s="94">
        <f t="shared" si="648"/>
        <v>36</v>
      </c>
      <c r="CQ205" s="94">
        <f t="shared" si="648"/>
        <v>980516.27519999992</v>
      </c>
    </row>
    <row r="206" spans="1:96" s="3" customFormat="1" ht="30" customHeight="1" x14ac:dyDescent="0.25">
      <c r="A206" s="122"/>
      <c r="B206" s="122">
        <v>163</v>
      </c>
      <c r="C206" s="123" t="s">
        <v>455</v>
      </c>
      <c r="D206" s="162" t="s">
        <v>456</v>
      </c>
      <c r="E206" s="80">
        <v>17622</v>
      </c>
      <c r="F206" s="81">
        <v>1.56</v>
      </c>
      <c r="G206" s="82"/>
      <c r="H206" s="83">
        <v>1</v>
      </c>
      <c r="I206" s="84"/>
      <c r="J206" s="85">
        <v>1.4</v>
      </c>
      <c r="K206" s="85">
        <v>1.68</v>
      </c>
      <c r="L206" s="85">
        <v>2.23</v>
      </c>
      <c r="M206" s="86">
        <v>2.57</v>
      </c>
      <c r="N206" s="95"/>
      <c r="O206" s="66">
        <f t="shared" si="641"/>
        <v>0</v>
      </c>
      <c r="P206" s="88">
        <v>0</v>
      </c>
      <c r="Q206" s="66">
        <f>SUM(P206*$E206*$F206*$H206*$J206*$Q$9)</f>
        <v>0</v>
      </c>
      <c r="R206" s="66">
        <v>0</v>
      </c>
      <c r="S206" s="66">
        <f>SUM(R206*$E206*$F206*$H206*$J206*$S$9)</f>
        <v>0</v>
      </c>
      <c r="T206" s="88">
        <v>0</v>
      </c>
      <c r="U206" s="66">
        <f>SUM(T206*$E206*$F206*$H206*$J206*$U$9)</f>
        <v>0</v>
      </c>
      <c r="V206" s="88">
        <v>0</v>
      </c>
      <c r="W206" s="66">
        <f>SUM(V206*$E206*$F206*$H206*$J206*$W$9)</f>
        <v>0</v>
      </c>
      <c r="X206" s="88"/>
      <c r="Y206" s="66"/>
      <c r="Z206" s="88">
        <v>0</v>
      </c>
      <c r="AA206" s="66">
        <f>SUM(Z206*$E206*$F206*$H206*$J206*$AA$9)</f>
        <v>0</v>
      </c>
      <c r="AB206" s="66">
        <v>0</v>
      </c>
      <c r="AC206" s="66">
        <f>SUM(AB206*$E206*$F206*$H206*$J206*$AC$9)</f>
        <v>0</v>
      </c>
      <c r="AD206" s="66">
        <v>0</v>
      </c>
      <c r="AE206" s="66">
        <f>SUM(AD206*$E206*$F206*$H206*$K206*$AE$9)</f>
        <v>0</v>
      </c>
      <c r="AF206" s="66">
        <v>0</v>
      </c>
      <c r="AG206" s="66">
        <f>SUM(AF206*$E206*$F206*$H206*$K206*$AG$9)</f>
        <v>0</v>
      </c>
      <c r="AH206" s="66"/>
      <c r="AI206" s="66">
        <f>SUM(AH206*$E206*$F206*$H206*$J206*$AI$9)</f>
        <v>0</v>
      </c>
      <c r="AJ206" s="88">
        <v>0</v>
      </c>
      <c r="AK206" s="66">
        <f>SUM(AJ206*$E206*$F206*$H206*$J206*$AK$9)</f>
        <v>0</v>
      </c>
      <c r="AL206" s="88"/>
      <c r="AM206" s="66"/>
      <c r="AN206" s="88"/>
      <c r="AO206" s="66">
        <f>SUM(AN206*$E206*$F206*$H206*$J206*$AO$9)</f>
        <v>0</v>
      </c>
      <c r="AP206" s="88">
        <v>0</v>
      </c>
      <c r="AQ206" s="66">
        <f>SUM(AP206*$E206*$F206*$H206*$J206*$AQ$9)</f>
        <v>0</v>
      </c>
      <c r="AR206" s="66">
        <v>0</v>
      </c>
      <c r="AS206" s="66">
        <f>SUM(AR206*$E206*$F206*$H206*$J206*$AS$9)</f>
        <v>0</v>
      </c>
      <c r="AT206" s="88">
        <v>0</v>
      </c>
      <c r="AU206" s="66">
        <f>SUM(AT206*$E206*$F206*$H206*$J206*$AU$9)</f>
        <v>0</v>
      </c>
      <c r="AV206" s="88">
        <v>0</v>
      </c>
      <c r="AW206" s="66">
        <f>SUM(AV206*$E206*$F206*$H206*$J206*$AW$9)</f>
        <v>0</v>
      </c>
      <c r="AX206" s="88">
        <v>0</v>
      </c>
      <c r="AY206" s="66">
        <f>SUM(AX206*$E206*$F206*$H206*$J206*$AY$9)</f>
        <v>0</v>
      </c>
      <c r="AZ206" s="88"/>
      <c r="BA206" s="66">
        <f>SUM(AZ206*$E206*$F206*$H206*$J206*$BA$9)</f>
        <v>0</v>
      </c>
      <c r="BB206" s="89">
        <v>0</v>
      </c>
      <c r="BC206" s="66">
        <f>SUM(BB206*$E206*$F206*$H206*$K206*$BC$9)</f>
        <v>0</v>
      </c>
      <c r="BD206" s="139">
        <v>0</v>
      </c>
      <c r="BE206" s="66">
        <f>SUM(BD206*$E206*$F206*$H206*$K206*$BE$9)</f>
        <v>0</v>
      </c>
      <c r="BF206" s="66">
        <v>4</v>
      </c>
      <c r="BG206" s="66">
        <f>SUM(BF206*$E206*$F206*$H206*$K206*$BG$9)</f>
        <v>184734.9504</v>
      </c>
      <c r="BH206" s="88">
        <v>0</v>
      </c>
      <c r="BI206" s="66">
        <f>SUM(BH206*$E206*$F206*$H206*$K206*$BI$9)</f>
        <v>0</v>
      </c>
      <c r="BJ206" s="88">
        <v>0</v>
      </c>
      <c r="BK206" s="66">
        <f>SUM(BJ206*$E206*$F206*$H206*$K206*$BK$9)</f>
        <v>0</v>
      </c>
      <c r="BL206" s="90"/>
      <c r="BM206" s="66"/>
      <c r="BN206" s="66">
        <v>30</v>
      </c>
      <c r="BO206" s="66">
        <f>SUM(BN206*$E206*$F206*$H206*$K206*$BO$9)</f>
        <v>1385512.128</v>
      </c>
      <c r="BP206" s="88">
        <v>0</v>
      </c>
      <c r="BQ206" s="66">
        <f>SUM(BP206*$E206*$F206*$H206*$K206*$BQ$9)</f>
        <v>0</v>
      </c>
      <c r="BR206" s="66">
        <v>0</v>
      </c>
      <c r="BS206" s="66">
        <f>SUM(BR206*$E206*$F206*$H206*$K206*$BS$9)</f>
        <v>0</v>
      </c>
      <c r="BT206" s="88">
        <v>0</v>
      </c>
      <c r="BU206" s="66">
        <f>SUM(BT206*$E206*$F206*$H206*$K206*$BU$9)</f>
        <v>0</v>
      </c>
      <c r="BV206" s="88"/>
      <c r="BW206" s="66">
        <f>SUM(BV206*$E206*$F206*$H206*$K206*$BW$9)</f>
        <v>0</v>
      </c>
      <c r="BX206" s="88"/>
      <c r="BY206" s="66">
        <f>(BX206*$E206*$F206*$H206*$K206*BY$9)</f>
        <v>0</v>
      </c>
      <c r="BZ206" s="66"/>
      <c r="CA206" s="66">
        <f t="shared" si="642"/>
        <v>0</v>
      </c>
      <c r="CB206" s="66">
        <v>0</v>
      </c>
      <c r="CC206" s="66">
        <f t="shared" si="643"/>
        <v>0</v>
      </c>
      <c r="CD206" s="66">
        <v>0</v>
      </c>
      <c r="CE206" s="66">
        <f t="shared" si="644"/>
        <v>0</v>
      </c>
      <c r="CF206" s="66"/>
      <c r="CG206" s="66">
        <f t="shared" si="645"/>
        <v>0</v>
      </c>
      <c r="CH206" s="92"/>
      <c r="CI206" s="66">
        <f t="shared" si="646"/>
        <v>0</v>
      </c>
      <c r="CJ206" s="92"/>
      <c r="CK206" s="92"/>
      <c r="CL206" s="93">
        <f t="shared" si="647"/>
        <v>34</v>
      </c>
      <c r="CM206" s="93">
        <f t="shared" si="647"/>
        <v>1570247.0784</v>
      </c>
      <c r="CN206" s="66">
        <f>[3]ДС!EP207</f>
        <v>0</v>
      </c>
      <c r="CO206" s="67">
        <f>[3]ДС!EQ207</f>
        <v>0</v>
      </c>
      <c r="CP206" s="94">
        <f t="shared" si="648"/>
        <v>34</v>
      </c>
      <c r="CQ206" s="94">
        <f t="shared" si="648"/>
        <v>1570247.0784</v>
      </c>
    </row>
    <row r="207" spans="1:96" s="1" customFormat="1" ht="18.75" customHeight="1" x14ac:dyDescent="0.25">
      <c r="A207" s="54">
        <v>35</v>
      </c>
      <c r="B207" s="54"/>
      <c r="C207" s="192" t="s">
        <v>457</v>
      </c>
      <c r="D207" s="163" t="s">
        <v>458</v>
      </c>
      <c r="E207" s="80">
        <v>17622</v>
      </c>
      <c r="F207" s="133">
        <v>1.23</v>
      </c>
      <c r="G207" s="115"/>
      <c r="H207" s="58"/>
      <c r="I207" s="58"/>
      <c r="J207" s="70">
        <v>1.4</v>
      </c>
      <c r="K207" s="71">
        <v>1.68</v>
      </c>
      <c r="L207" s="71">
        <v>2.23</v>
      </c>
      <c r="M207" s="72">
        <v>2.57</v>
      </c>
      <c r="N207" s="134">
        <f>SUM(N208:N211)</f>
        <v>36</v>
      </c>
      <c r="O207" s="134">
        <f t="shared" ref="O207:BZ207" si="649">SUM(O208:O211)</f>
        <v>1100712.4128</v>
      </c>
      <c r="P207" s="134">
        <f t="shared" si="649"/>
        <v>0</v>
      </c>
      <c r="Q207" s="134">
        <f t="shared" si="649"/>
        <v>0</v>
      </c>
      <c r="R207" s="134">
        <f t="shared" si="649"/>
        <v>0</v>
      </c>
      <c r="S207" s="134">
        <f t="shared" si="649"/>
        <v>0</v>
      </c>
      <c r="T207" s="134">
        <f t="shared" si="649"/>
        <v>0</v>
      </c>
      <c r="U207" s="134">
        <f t="shared" si="649"/>
        <v>0</v>
      </c>
      <c r="V207" s="134">
        <f t="shared" si="649"/>
        <v>0</v>
      </c>
      <c r="W207" s="134">
        <f t="shared" si="649"/>
        <v>0</v>
      </c>
      <c r="X207" s="134">
        <f t="shared" si="649"/>
        <v>0</v>
      </c>
      <c r="Y207" s="134">
        <f t="shared" si="649"/>
        <v>0</v>
      </c>
      <c r="Z207" s="134">
        <f t="shared" si="649"/>
        <v>0</v>
      </c>
      <c r="AA207" s="134">
        <f t="shared" si="649"/>
        <v>0</v>
      </c>
      <c r="AB207" s="134">
        <f t="shared" si="649"/>
        <v>5</v>
      </c>
      <c r="AC207" s="134">
        <f t="shared" si="649"/>
        <v>126561.204</v>
      </c>
      <c r="AD207" s="134">
        <f t="shared" si="649"/>
        <v>0</v>
      </c>
      <c r="AE207" s="134">
        <f t="shared" si="649"/>
        <v>0</v>
      </c>
      <c r="AF207" s="134">
        <f t="shared" si="649"/>
        <v>25</v>
      </c>
      <c r="AG207" s="134">
        <f t="shared" si="649"/>
        <v>759367.22400000005</v>
      </c>
      <c r="AH207" s="134">
        <f t="shared" si="649"/>
        <v>0</v>
      </c>
      <c r="AI207" s="134">
        <f t="shared" si="649"/>
        <v>0</v>
      </c>
      <c r="AJ207" s="134">
        <f t="shared" si="649"/>
        <v>0</v>
      </c>
      <c r="AK207" s="134">
        <f t="shared" si="649"/>
        <v>0</v>
      </c>
      <c r="AL207" s="134">
        <f t="shared" si="649"/>
        <v>0</v>
      </c>
      <c r="AM207" s="134">
        <f t="shared" si="649"/>
        <v>0</v>
      </c>
      <c r="AN207" s="134">
        <f t="shared" si="649"/>
        <v>0</v>
      </c>
      <c r="AO207" s="134">
        <f t="shared" si="649"/>
        <v>0</v>
      </c>
      <c r="AP207" s="134">
        <f t="shared" si="649"/>
        <v>0</v>
      </c>
      <c r="AQ207" s="134">
        <f t="shared" si="649"/>
        <v>0</v>
      </c>
      <c r="AR207" s="134">
        <f t="shared" si="649"/>
        <v>0</v>
      </c>
      <c r="AS207" s="134">
        <f t="shared" si="649"/>
        <v>0</v>
      </c>
      <c r="AT207" s="134">
        <f t="shared" si="649"/>
        <v>100</v>
      </c>
      <c r="AU207" s="134">
        <f t="shared" si="649"/>
        <v>2531224.08</v>
      </c>
      <c r="AV207" s="134">
        <f t="shared" si="649"/>
        <v>0</v>
      </c>
      <c r="AW207" s="134">
        <f t="shared" si="649"/>
        <v>0</v>
      </c>
      <c r="AX207" s="134">
        <f t="shared" si="649"/>
        <v>0</v>
      </c>
      <c r="AY207" s="134">
        <f t="shared" si="649"/>
        <v>0</v>
      </c>
      <c r="AZ207" s="134">
        <f t="shared" si="649"/>
        <v>31</v>
      </c>
      <c r="BA207" s="134">
        <f t="shared" si="649"/>
        <v>784679.46480000007</v>
      </c>
      <c r="BB207" s="134">
        <f t="shared" si="649"/>
        <v>50</v>
      </c>
      <c r="BC207" s="134">
        <f t="shared" si="649"/>
        <v>1518734.4480000001</v>
      </c>
      <c r="BD207" s="134">
        <f t="shared" si="649"/>
        <v>0</v>
      </c>
      <c r="BE207" s="134">
        <f t="shared" si="649"/>
        <v>0</v>
      </c>
      <c r="BF207" s="134">
        <f t="shared" si="649"/>
        <v>3</v>
      </c>
      <c r="BG207" s="134">
        <f t="shared" si="649"/>
        <v>125228.98079999999</v>
      </c>
      <c r="BH207" s="134">
        <f t="shared" si="649"/>
        <v>0</v>
      </c>
      <c r="BI207" s="134">
        <f t="shared" si="649"/>
        <v>0</v>
      </c>
      <c r="BJ207" s="134">
        <f t="shared" si="649"/>
        <v>0</v>
      </c>
      <c r="BK207" s="134">
        <f t="shared" si="649"/>
        <v>0</v>
      </c>
      <c r="BL207" s="134">
        <f t="shared" si="649"/>
        <v>0</v>
      </c>
      <c r="BM207" s="134">
        <f t="shared" si="649"/>
        <v>0</v>
      </c>
      <c r="BN207" s="134">
        <f t="shared" si="649"/>
        <v>30</v>
      </c>
      <c r="BO207" s="134">
        <f t="shared" si="649"/>
        <v>911240.66879999998</v>
      </c>
      <c r="BP207" s="134">
        <f t="shared" si="649"/>
        <v>0</v>
      </c>
      <c r="BQ207" s="134">
        <f t="shared" si="649"/>
        <v>0</v>
      </c>
      <c r="BR207" s="134">
        <f t="shared" si="649"/>
        <v>58</v>
      </c>
      <c r="BS207" s="134">
        <f t="shared" si="649"/>
        <v>1898151.6153599997</v>
      </c>
      <c r="BT207" s="134">
        <f t="shared" si="649"/>
        <v>18</v>
      </c>
      <c r="BU207" s="134">
        <f t="shared" si="649"/>
        <v>546744.40127999999</v>
      </c>
      <c r="BV207" s="134">
        <f t="shared" si="649"/>
        <v>20</v>
      </c>
      <c r="BW207" s="134">
        <f t="shared" si="649"/>
        <v>607493.77919999999</v>
      </c>
      <c r="BX207" s="134">
        <f t="shared" si="649"/>
        <v>19</v>
      </c>
      <c r="BY207" s="134">
        <f t="shared" si="649"/>
        <v>577119.09023999993</v>
      </c>
      <c r="BZ207" s="118">
        <f t="shared" si="649"/>
        <v>0</v>
      </c>
      <c r="CA207" s="134">
        <f t="shared" ref="CA207:CQ207" si="650">SUM(CA208:CA211)</f>
        <v>0</v>
      </c>
      <c r="CB207" s="134">
        <f t="shared" si="650"/>
        <v>5</v>
      </c>
      <c r="CC207" s="134">
        <f t="shared" si="650"/>
        <v>201593.9178</v>
      </c>
      <c r="CD207" s="134">
        <f t="shared" si="650"/>
        <v>12</v>
      </c>
      <c r="CE207" s="134">
        <f t="shared" si="650"/>
        <v>557592.50448</v>
      </c>
      <c r="CF207" s="134">
        <f t="shared" si="650"/>
        <v>0</v>
      </c>
      <c r="CG207" s="134">
        <f t="shared" si="650"/>
        <v>0</v>
      </c>
      <c r="CH207" s="134">
        <f t="shared" si="650"/>
        <v>2</v>
      </c>
      <c r="CI207" s="134">
        <f t="shared" si="650"/>
        <v>69571.655999999988</v>
      </c>
      <c r="CJ207" s="134">
        <f t="shared" si="650"/>
        <v>0</v>
      </c>
      <c r="CK207" s="134">
        <f t="shared" si="650"/>
        <v>0</v>
      </c>
      <c r="CL207" s="134">
        <f t="shared" si="650"/>
        <v>414</v>
      </c>
      <c r="CM207" s="134">
        <f t="shared" si="650"/>
        <v>12316015.447559999</v>
      </c>
      <c r="CN207" s="134">
        <f t="shared" si="650"/>
        <v>3212</v>
      </c>
      <c r="CO207" s="135">
        <f t="shared" si="650"/>
        <v>84998420.020799994</v>
      </c>
      <c r="CP207" s="118">
        <f t="shared" si="650"/>
        <v>3626</v>
      </c>
      <c r="CQ207" s="118">
        <f t="shared" si="650"/>
        <v>97314435.468359992</v>
      </c>
      <c r="CR207" s="3"/>
    </row>
    <row r="208" spans="1:96" s="3" customFormat="1" ht="18.75" customHeight="1" x14ac:dyDescent="0.25">
      <c r="A208" s="122"/>
      <c r="B208" s="122">
        <v>164</v>
      </c>
      <c r="C208" s="123" t="s">
        <v>459</v>
      </c>
      <c r="D208" s="164" t="s">
        <v>460</v>
      </c>
      <c r="E208" s="80">
        <v>17622</v>
      </c>
      <c r="F208" s="81">
        <v>1.08</v>
      </c>
      <c r="G208" s="82"/>
      <c r="H208" s="149">
        <v>0.95</v>
      </c>
      <c r="I208" s="149"/>
      <c r="J208" s="85">
        <v>1.4</v>
      </c>
      <c r="K208" s="85">
        <v>1.68</v>
      </c>
      <c r="L208" s="85">
        <v>2.23</v>
      </c>
      <c r="M208" s="86">
        <v>2.57</v>
      </c>
      <c r="N208" s="87">
        <v>16</v>
      </c>
      <c r="O208" s="66">
        <f t="shared" ref="O208:O211" si="651">SUM(N208*$E208*$F208*$H208*$J208*$O$9)</f>
        <v>404995.85280000005</v>
      </c>
      <c r="P208" s="88">
        <v>0</v>
      </c>
      <c r="Q208" s="66">
        <f>SUM(P208*$E208*$F208*$H208*$J208*$Q$9)</f>
        <v>0</v>
      </c>
      <c r="R208" s="66">
        <v>0</v>
      </c>
      <c r="S208" s="66">
        <f>SUM(R208*$E208*$F208*$H208*$J208*$S$9)</f>
        <v>0</v>
      </c>
      <c r="T208" s="88">
        <v>0</v>
      </c>
      <c r="U208" s="66">
        <f>SUM(T208*$E208*$F208*$H208*$J208*$U$9)</f>
        <v>0</v>
      </c>
      <c r="V208" s="88">
        <v>0</v>
      </c>
      <c r="W208" s="66">
        <f>SUM(V208*$E208*$F208*$H208*$J208*$W$9)</f>
        <v>0</v>
      </c>
      <c r="X208" s="88"/>
      <c r="Y208" s="66"/>
      <c r="Z208" s="66"/>
      <c r="AA208" s="66">
        <f>SUM(Z208*$E208*$F208*$H208*$J208*$AA$9)</f>
        <v>0</v>
      </c>
      <c r="AB208" s="66">
        <v>5</v>
      </c>
      <c r="AC208" s="66">
        <f>SUM(AB208*$E208*$F208*$H208*$J208*$AC$9)</f>
        <v>126561.204</v>
      </c>
      <c r="AD208" s="66">
        <v>0</v>
      </c>
      <c r="AE208" s="66">
        <f>SUM(AD208*$E208*$F208*$H208*$K208*$AE$9)</f>
        <v>0</v>
      </c>
      <c r="AF208" s="131">
        <v>25</v>
      </c>
      <c r="AG208" s="66">
        <f>SUM(AF208*$E208*$F208*$H208*$K208*$AG$9)</f>
        <v>759367.22400000005</v>
      </c>
      <c r="AH208" s="66"/>
      <c r="AI208" s="66">
        <f>SUM(AH208*$E208*$F208*$H208*$J208*$AI$9)</f>
        <v>0</v>
      </c>
      <c r="AJ208" s="88">
        <v>0</v>
      </c>
      <c r="AK208" s="66">
        <f>SUM(AJ208*$E208*$F208*$H208*$J208*$AK$9)</f>
        <v>0</v>
      </c>
      <c r="AL208" s="88"/>
      <c r="AM208" s="66"/>
      <c r="AN208" s="88"/>
      <c r="AO208" s="66">
        <f>SUM(AN208*$E208*$F208*$H208*$J208*$AO$9)</f>
        <v>0</v>
      </c>
      <c r="AP208" s="88"/>
      <c r="AQ208" s="66">
        <f>SUM(AP208*$E208*$F208*$H208*$J208*$AQ$9)</f>
        <v>0</v>
      </c>
      <c r="AR208" s="66">
        <v>0</v>
      </c>
      <c r="AS208" s="66">
        <f>SUM(AR208*$E208*$F208*$H208*$J208*$AS$9)</f>
        <v>0</v>
      </c>
      <c r="AT208" s="66">
        <v>100</v>
      </c>
      <c r="AU208" s="66">
        <f>SUM(AT208*$E208*$F208*$H208*$J208*$AU$9)</f>
        <v>2531224.08</v>
      </c>
      <c r="AV208" s="88">
        <v>0</v>
      </c>
      <c r="AW208" s="66">
        <f>SUM(AV208*$E208*$F208*$H208*$J208*$AW$9)</f>
        <v>0</v>
      </c>
      <c r="AX208" s="66"/>
      <c r="AY208" s="66">
        <f>SUM(AX208*$E208*$F208*$H208*$J208*$AY$9)</f>
        <v>0</v>
      </c>
      <c r="AZ208" s="66">
        <v>31</v>
      </c>
      <c r="BA208" s="66">
        <f>SUM(AZ208*$E208*$F208*$H208*$J208*$BA$9)</f>
        <v>784679.46480000007</v>
      </c>
      <c r="BB208" s="89">
        <v>50</v>
      </c>
      <c r="BC208" s="66">
        <f>SUM(BB208*$E208*$F208*$H208*$K208*$BC$9)</f>
        <v>1518734.4480000001</v>
      </c>
      <c r="BD208" s="139"/>
      <c r="BE208" s="66">
        <f>SUM(BD208*$E208*$F208*$H208*$K208*$BE$9)</f>
        <v>0</v>
      </c>
      <c r="BF208" s="66"/>
      <c r="BG208" s="66">
        <f>SUM(BF208*$E208*$F208*$H208*$K208*$BG$9)</f>
        <v>0</v>
      </c>
      <c r="BH208" s="88">
        <v>0</v>
      </c>
      <c r="BI208" s="66">
        <f>SUM(BH208*$E208*$F208*$H208*$K208*$BI$9)</f>
        <v>0</v>
      </c>
      <c r="BJ208" s="88"/>
      <c r="BK208" s="66">
        <f>SUM(BJ208*$E208*$F208*$H208*$K208*$BK$9)</f>
        <v>0</v>
      </c>
      <c r="BL208" s="132"/>
      <c r="BM208" s="66"/>
      <c r="BN208" s="131">
        <v>30</v>
      </c>
      <c r="BO208" s="66">
        <f>SUM(BN208*$E208*$F208*$H208*$K208*$BO$9)</f>
        <v>911240.66879999998</v>
      </c>
      <c r="BP208" s="88"/>
      <c r="BQ208" s="66">
        <f>SUM(BP208*$E208*$F208*$H208*$K208*$BQ$9)</f>
        <v>0</v>
      </c>
      <c r="BR208" s="66">
        <v>46</v>
      </c>
      <c r="BS208" s="66">
        <f>SUM(BR208*$E208*$F208*$H208*$K208*$BS$9)</f>
        <v>1397235.6921599999</v>
      </c>
      <c r="BT208" s="131">
        <v>18</v>
      </c>
      <c r="BU208" s="66">
        <f>SUM(BT208*$E208*$F208*$H208*$K208*$BU$9)</f>
        <v>546744.40127999999</v>
      </c>
      <c r="BV208" s="131">
        <v>20</v>
      </c>
      <c r="BW208" s="66">
        <f>SUM(BV208*$E208*$F208*$H208*$K208*$BW$9)</f>
        <v>607493.77919999999</v>
      </c>
      <c r="BX208" s="66">
        <v>19</v>
      </c>
      <c r="BY208" s="66">
        <f>(BX208*$E208*$F208*$H208*$K208*BY$9)</f>
        <v>577119.09023999993</v>
      </c>
      <c r="BZ208" s="66"/>
      <c r="CA208" s="66">
        <f t="shared" ref="CA208:CA211" si="652">(BZ208*$E208*$F208*$H208*$K208*CA$9)</f>
        <v>0</v>
      </c>
      <c r="CB208" s="131">
        <v>5</v>
      </c>
      <c r="CC208" s="66">
        <f t="shared" ref="CC208:CC211" si="653">(CB208*$E208*$F208*$H208*$L208*CC$9)</f>
        <v>201593.9178</v>
      </c>
      <c r="CD208" s="131">
        <v>12</v>
      </c>
      <c r="CE208" s="66">
        <f t="shared" ref="CE208:CE211" si="654">(CD208*$E208*$F208*$H208*$M208*CE$9)</f>
        <v>557592.50448</v>
      </c>
      <c r="CF208" s="66"/>
      <c r="CG208" s="66">
        <f t="shared" ref="CG208:CG211" si="655">(CF208*$E208*$F208*$H208*$K208*CG$9)</f>
        <v>0</v>
      </c>
      <c r="CH208" s="92"/>
      <c r="CI208" s="66">
        <f t="shared" ref="CI208:CI211" si="656">(CH208*$E208*$F208*$H208*$J208*CI$9)</f>
        <v>0</v>
      </c>
      <c r="CJ208" s="92"/>
      <c r="CK208" s="92"/>
      <c r="CL208" s="93">
        <f t="shared" ref="CL208:CM211" si="657">SUM(P208+N208+R208+T208+Z208+X208+V208+AD208+AB208+AF208+BB208+BF208+AH208+AP208+AR208+BP208+BR208+BN208+BT208+BV208+BJ208+AJ208+AL208+AN208+BD208+BH208+AT208+AV208+AX208+AZ208+BL208+BX208+BZ208+CB208+CD208+CF208+CH208)</f>
        <v>377</v>
      </c>
      <c r="CM208" s="93">
        <f t="shared" si="657"/>
        <v>10924582.32756</v>
      </c>
      <c r="CN208" s="66">
        <f>[3]ДС!EP209</f>
        <v>3198</v>
      </c>
      <c r="CO208" s="67">
        <f>[3]ДС!EQ209</f>
        <v>84419939.10239999</v>
      </c>
      <c r="CP208" s="94">
        <f t="shared" ref="CP208:CQ211" si="658">CL208+CN208</f>
        <v>3575</v>
      </c>
      <c r="CQ208" s="94">
        <f t="shared" si="658"/>
        <v>95344521.429959983</v>
      </c>
    </row>
    <row r="209" spans="1:96" s="3" customFormat="1" ht="75" customHeight="1" x14ac:dyDescent="0.25">
      <c r="A209" s="122"/>
      <c r="B209" s="122">
        <v>165</v>
      </c>
      <c r="C209" s="123" t="s">
        <v>461</v>
      </c>
      <c r="D209" s="164" t="s">
        <v>462</v>
      </c>
      <c r="E209" s="80">
        <v>17622</v>
      </c>
      <c r="F209" s="81">
        <v>1.41</v>
      </c>
      <c r="G209" s="82"/>
      <c r="H209" s="83">
        <v>1</v>
      </c>
      <c r="I209" s="84"/>
      <c r="J209" s="85">
        <v>1.4</v>
      </c>
      <c r="K209" s="85">
        <v>1.68</v>
      </c>
      <c r="L209" s="85">
        <v>2.23</v>
      </c>
      <c r="M209" s="86">
        <v>2.57</v>
      </c>
      <c r="N209" s="87">
        <v>20</v>
      </c>
      <c r="O209" s="66">
        <f t="shared" si="651"/>
        <v>695716.55999999994</v>
      </c>
      <c r="P209" s="88">
        <v>0</v>
      </c>
      <c r="Q209" s="66">
        <f>SUM(P209*$E209*$F209*$H209*$J209*$Q$9)</f>
        <v>0</v>
      </c>
      <c r="R209" s="66">
        <v>0</v>
      </c>
      <c r="S209" s="66">
        <f>SUM(R209*$E209*$F209*$H209*$J209*$S$9)</f>
        <v>0</v>
      </c>
      <c r="T209" s="88"/>
      <c r="U209" s="66">
        <f>SUM(T209*$E209*$F209*$H209*$J209*$U$9)</f>
        <v>0</v>
      </c>
      <c r="V209" s="88"/>
      <c r="W209" s="66">
        <f>SUM(V209*$E209*$F209*$H209*$J209*$W$9)</f>
        <v>0</v>
      </c>
      <c r="X209" s="88"/>
      <c r="Y209" s="66"/>
      <c r="Z209" s="88">
        <v>0</v>
      </c>
      <c r="AA209" s="66">
        <f>SUM(Z209*$E209*$F209*$H209*$J209*$AA$9)</f>
        <v>0</v>
      </c>
      <c r="AB209" s="66">
        <v>0</v>
      </c>
      <c r="AC209" s="66">
        <f>SUM(AB209*$E209*$F209*$H209*$J209*$AC$9)</f>
        <v>0</v>
      </c>
      <c r="AD209" s="66">
        <v>0</v>
      </c>
      <c r="AE209" s="66">
        <f>SUM(AD209*$E209*$F209*$H209*$K209*$AE$9)</f>
        <v>0</v>
      </c>
      <c r="AF209" s="66"/>
      <c r="AG209" s="66">
        <f>SUM(AF209*$E209*$F209*$H209*$K209*$AG$9)</f>
        <v>0</v>
      </c>
      <c r="AH209" s="66"/>
      <c r="AI209" s="66">
        <f>SUM(AH209*$E209*$F209*$H209*$J209*$AI$9)</f>
        <v>0</v>
      </c>
      <c r="AJ209" s="88">
        <v>0</v>
      </c>
      <c r="AK209" s="66">
        <f>SUM(AJ209*$E209*$F209*$H209*$J209*$AK$9)</f>
        <v>0</v>
      </c>
      <c r="AL209" s="88"/>
      <c r="AM209" s="66"/>
      <c r="AN209" s="88"/>
      <c r="AO209" s="66">
        <f>SUM(AN209*$E209*$F209*$H209*$J209*$AO$9)</f>
        <v>0</v>
      </c>
      <c r="AP209" s="88">
        <v>0</v>
      </c>
      <c r="AQ209" s="66">
        <f>SUM(AP209*$E209*$F209*$H209*$J209*$AQ$9)</f>
        <v>0</v>
      </c>
      <c r="AR209" s="66">
        <v>0</v>
      </c>
      <c r="AS209" s="66">
        <f>SUM(AR209*$E209*$F209*$H209*$J209*$AS$9)</f>
        <v>0</v>
      </c>
      <c r="AT209" s="88">
        <v>0</v>
      </c>
      <c r="AU209" s="66">
        <f>SUM(AT209*$E209*$F209*$H209*$J209*$AU$9)</f>
        <v>0</v>
      </c>
      <c r="AV209" s="88">
        <v>0</v>
      </c>
      <c r="AW209" s="66">
        <f>SUM(AV209*$E209*$F209*$H209*$J209*$AW$9)</f>
        <v>0</v>
      </c>
      <c r="AX209" s="88">
        <v>0</v>
      </c>
      <c r="AY209" s="66">
        <f>SUM(AX209*$E209*$F209*$H209*$J209*$AY$9)</f>
        <v>0</v>
      </c>
      <c r="AZ209" s="88"/>
      <c r="BA209" s="66">
        <f>SUM(AZ209*$E209*$F209*$H209*$J209*$BA$9)</f>
        <v>0</v>
      </c>
      <c r="BB209" s="89">
        <v>0</v>
      </c>
      <c r="BC209" s="66">
        <f>SUM(BB209*$E209*$F209*$H209*$K209*$BC$9)</f>
        <v>0</v>
      </c>
      <c r="BD209" s="139"/>
      <c r="BE209" s="66">
        <f>SUM(BD209*$E209*$F209*$H209*$K209*$BE$9)</f>
        <v>0</v>
      </c>
      <c r="BF209" s="66">
        <v>3</v>
      </c>
      <c r="BG209" s="66">
        <f>SUM(BF209*$E209*$F209*$H209*$K209*$BG$9)</f>
        <v>125228.98079999999</v>
      </c>
      <c r="BH209" s="88"/>
      <c r="BI209" s="66">
        <f>SUM(BH209*$E209*$F209*$H209*$K209*$BI$9)</f>
        <v>0</v>
      </c>
      <c r="BJ209" s="88"/>
      <c r="BK209" s="66">
        <f>SUM(BJ209*$E209*$F209*$H209*$K209*$BK$9)</f>
        <v>0</v>
      </c>
      <c r="BL209" s="90"/>
      <c r="BM209" s="66"/>
      <c r="BN209" s="88">
        <v>0</v>
      </c>
      <c r="BO209" s="66">
        <f>SUM(BN209*$E209*$F209*$H209*$K209*$BO$9)</f>
        <v>0</v>
      </c>
      <c r="BP209" s="88"/>
      <c r="BQ209" s="66">
        <f>SUM(BP209*$E209*$F209*$H209*$K209*$BQ$9)</f>
        <v>0</v>
      </c>
      <c r="BR209" s="66">
        <v>12</v>
      </c>
      <c r="BS209" s="66">
        <f>SUM(BR209*$E209*$F209*$H209*$K209*$BS$9)</f>
        <v>500915.92319999996</v>
      </c>
      <c r="BT209" s="88"/>
      <c r="BU209" s="66">
        <f>SUM(BT209*$E209*$F209*$H209*$K209*$BU$9)</f>
        <v>0</v>
      </c>
      <c r="BV209" s="88"/>
      <c r="BW209" s="66">
        <f>SUM(BV209*$E209*$F209*$H209*$K209*$BW$9)</f>
        <v>0</v>
      </c>
      <c r="BX209" s="88"/>
      <c r="BY209" s="66">
        <f>(BX209*$E209*$F209*$H209*$K209*BY$9)</f>
        <v>0</v>
      </c>
      <c r="BZ209" s="66"/>
      <c r="CA209" s="66">
        <f t="shared" si="652"/>
        <v>0</v>
      </c>
      <c r="CB209" s="88">
        <v>0</v>
      </c>
      <c r="CC209" s="66">
        <f t="shared" si="653"/>
        <v>0</v>
      </c>
      <c r="CD209" s="88"/>
      <c r="CE209" s="66">
        <f t="shared" si="654"/>
        <v>0</v>
      </c>
      <c r="CF209" s="66"/>
      <c r="CG209" s="66">
        <f t="shared" si="655"/>
        <v>0</v>
      </c>
      <c r="CH209" s="92">
        <v>2</v>
      </c>
      <c r="CI209" s="66">
        <f t="shared" si="656"/>
        <v>69571.655999999988</v>
      </c>
      <c r="CJ209" s="92"/>
      <c r="CK209" s="92"/>
      <c r="CL209" s="93">
        <f t="shared" si="657"/>
        <v>37</v>
      </c>
      <c r="CM209" s="93">
        <f t="shared" si="657"/>
        <v>1391433.1199999999</v>
      </c>
      <c r="CN209" s="66">
        <f>[3]ДС!EP210</f>
        <v>13</v>
      </c>
      <c r="CO209" s="67">
        <f>[3]ДС!EQ210</f>
        <v>514830.25439999992</v>
      </c>
      <c r="CP209" s="94">
        <f t="shared" si="658"/>
        <v>50</v>
      </c>
      <c r="CQ209" s="94">
        <f t="shared" si="658"/>
        <v>1906263.3743999999</v>
      </c>
    </row>
    <row r="210" spans="1:96" s="3" customFormat="1" ht="21" customHeight="1" x14ac:dyDescent="0.25">
      <c r="A210" s="122"/>
      <c r="B210" s="122">
        <v>166</v>
      </c>
      <c r="C210" s="123" t="s">
        <v>463</v>
      </c>
      <c r="D210" s="164" t="s">
        <v>464</v>
      </c>
      <c r="E210" s="80">
        <v>17622</v>
      </c>
      <c r="F210" s="81">
        <v>2.58</v>
      </c>
      <c r="G210" s="82"/>
      <c r="H210" s="83">
        <v>1</v>
      </c>
      <c r="I210" s="84"/>
      <c r="J210" s="85">
        <v>1.4</v>
      </c>
      <c r="K210" s="85">
        <v>1.68</v>
      </c>
      <c r="L210" s="85">
        <v>2.23</v>
      </c>
      <c r="M210" s="86">
        <v>2.57</v>
      </c>
      <c r="N210" s="95">
        <v>0</v>
      </c>
      <c r="O210" s="66">
        <f t="shared" si="651"/>
        <v>0</v>
      </c>
      <c r="P210" s="95"/>
      <c r="Q210" s="66">
        <f>SUM(P210*$E210*$F210*$H210*$J210*$Q$9)</f>
        <v>0</v>
      </c>
      <c r="R210" s="87"/>
      <c r="S210" s="66">
        <f>SUM(R210*$E210*$F210*$H210*$J210*$S$9)</f>
        <v>0</v>
      </c>
      <c r="T210" s="95"/>
      <c r="U210" s="66">
        <f>SUM(T210*$E210*$F210*$H210*$J210*$U$9)</f>
        <v>0</v>
      </c>
      <c r="V210" s="95"/>
      <c r="W210" s="66">
        <f>SUM(V210*$E210*$F210*$H210*$J210*$W$9)</f>
        <v>0</v>
      </c>
      <c r="X210" s="88"/>
      <c r="Y210" s="66"/>
      <c r="Z210" s="95"/>
      <c r="AA210" s="66">
        <f>SUM(Z210*$E210*$F210*$H210*$J210*$AA$9)</f>
        <v>0</v>
      </c>
      <c r="AB210" s="87"/>
      <c r="AC210" s="66">
        <f>SUM(AB210*$E210*$F210*$H210*$J210*$AC$9)</f>
        <v>0</v>
      </c>
      <c r="AD210" s="87"/>
      <c r="AE210" s="66">
        <f>SUM(AD210*$E210*$F210*$H210*$K210*$AE$9)</f>
        <v>0</v>
      </c>
      <c r="AF210" s="87"/>
      <c r="AG210" s="66">
        <f>SUM(AF210*$E210*$F210*$H210*$K210*$AG$9)</f>
        <v>0</v>
      </c>
      <c r="AH210" s="87"/>
      <c r="AI210" s="66">
        <f>SUM(AH210*$E210*$F210*$H210*$J210*$AI$9)</f>
        <v>0</v>
      </c>
      <c r="AJ210" s="95"/>
      <c r="AK210" s="66">
        <f>SUM(AJ210*$E210*$F210*$H210*$J210*$AK$9)</f>
        <v>0</v>
      </c>
      <c r="AL210" s="95"/>
      <c r="AM210" s="66"/>
      <c r="AN210" s="95"/>
      <c r="AO210" s="66">
        <f>SUM(AN210*$E210*$F210*$H210*$J210*$AO$9)</f>
        <v>0</v>
      </c>
      <c r="AP210" s="95"/>
      <c r="AQ210" s="66">
        <f>SUM(AP210*$E210*$F210*$H210*$J210*$AQ$9)</f>
        <v>0</v>
      </c>
      <c r="AR210" s="87"/>
      <c r="AS210" s="66">
        <f>SUM(AR210*$E210*$F210*$H210*$J210*$AS$9)</f>
        <v>0</v>
      </c>
      <c r="AT210" s="95"/>
      <c r="AU210" s="66">
        <f>SUM(AT210*$E210*$F210*$H210*$J210*$AU$9)</f>
        <v>0</v>
      </c>
      <c r="AV210" s="95"/>
      <c r="AW210" s="66">
        <f>SUM(AV210*$E210*$F210*$H210*$J210*$AW$9)</f>
        <v>0</v>
      </c>
      <c r="AX210" s="95"/>
      <c r="AY210" s="66">
        <f>SUM(AX210*$E210*$F210*$H210*$J210*$AY$9)</f>
        <v>0</v>
      </c>
      <c r="AZ210" s="88"/>
      <c r="BA210" s="66">
        <f>SUM(AZ210*$E210*$F210*$H210*$J210*$BA$9)</f>
        <v>0</v>
      </c>
      <c r="BB210" s="96"/>
      <c r="BC210" s="66">
        <f>SUM(BB210*$E210*$F210*$H210*$K210*$BC$9)</f>
        <v>0</v>
      </c>
      <c r="BD210" s="159"/>
      <c r="BE210" s="66">
        <f>SUM(BD210*$E210*$F210*$H210*$K210*$BE$9)</f>
        <v>0</v>
      </c>
      <c r="BF210" s="87"/>
      <c r="BG210" s="66">
        <f>SUM(BF210*$E210*$F210*$H210*$K210*$BG$9)</f>
        <v>0</v>
      </c>
      <c r="BH210" s="95"/>
      <c r="BI210" s="66">
        <f>SUM(BH210*$E210*$F210*$H210*$K210*$BI$9)</f>
        <v>0</v>
      </c>
      <c r="BJ210" s="95"/>
      <c r="BK210" s="66">
        <f>SUM(BJ210*$E210*$F210*$H210*$K210*$BK$9)</f>
        <v>0</v>
      </c>
      <c r="BL210" s="97"/>
      <c r="BM210" s="66"/>
      <c r="BN210" s="95"/>
      <c r="BO210" s="66">
        <f>SUM(BN210*$E210*$F210*$H210*$K210*$BO$9)</f>
        <v>0</v>
      </c>
      <c r="BP210" s="95"/>
      <c r="BQ210" s="66">
        <f>SUM(BP210*$E210*$F210*$H210*$K210*$BQ$9)</f>
        <v>0</v>
      </c>
      <c r="BR210" s="87">
        <v>0</v>
      </c>
      <c r="BS210" s="66">
        <f>SUM(BR210*$E210*$F210*$H210*$K210*$BS$9)</f>
        <v>0</v>
      </c>
      <c r="BT210" s="95"/>
      <c r="BU210" s="66">
        <f>SUM(BT210*$E210*$F210*$H210*$K210*$BU$9)</f>
        <v>0</v>
      </c>
      <c r="BV210" s="88"/>
      <c r="BW210" s="66">
        <f>SUM(BV210*$E210*$F210*$H210*$K210*$BW$9)</f>
        <v>0</v>
      </c>
      <c r="BX210" s="88"/>
      <c r="BY210" s="66">
        <f>(BX210*$E210*$F210*$H210*$K210*BY$9)</f>
        <v>0</v>
      </c>
      <c r="BZ210" s="87"/>
      <c r="CA210" s="66">
        <f t="shared" si="652"/>
        <v>0</v>
      </c>
      <c r="CB210" s="95"/>
      <c r="CC210" s="66">
        <f t="shared" si="653"/>
        <v>0</v>
      </c>
      <c r="CD210" s="95"/>
      <c r="CE210" s="66">
        <f t="shared" si="654"/>
        <v>0</v>
      </c>
      <c r="CF210" s="66"/>
      <c r="CG210" s="66">
        <f t="shared" si="655"/>
        <v>0</v>
      </c>
      <c r="CH210" s="92"/>
      <c r="CI210" s="66">
        <f t="shared" si="656"/>
        <v>0</v>
      </c>
      <c r="CJ210" s="92"/>
      <c r="CK210" s="92"/>
      <c r="CL210" s="93">
        <f t="shared" si="657"/>
        <v>0</v>
      </c>
      <c r="CM210" s="93">
        <f t="shared" si="657"/>
        <v>0</v>
      </c>
      <c r="CN210" s="66">
        <f>[3]ДС!EP211</f>
        <v>1</v>
      </c>
      <c r="CO210" s="67">
        <f>[3]ДС!EQ211</f>
        <v>63650.663999999997</v>
      </c>
      <c r="CP210" s="94">
        <f t="shared" si="658"/>
        <v>1</v>
      </c>
      <c r="CQ210" s="94">
        <f t="shared" si="658"/>
        <v>63650.663999999997</v>
      </c>
    </row>
    <row r="211" spans="1:96" s="3" customFormat="1" ht="30" customHeight="1" x14ac:dyDescent="0.25">
      <c r="A211" s="122"/>
      <c r="B211" s="122">
        <v>167</v>
      </c>
      <c r="C211" s="123" t="s">
        <v>465</v>
      </c>
      <c r="D211" s="164" t="s">
        <v>466</v>
      </c>
      <c r="E211" s="80">
        <v>17622</v>
      </c>
      <c r="F211" s="130">
        <v>12.27</v>
      </c>
      <c r="G211" s="82"/>
      <c r="H211" s="83">
        <v>1</v>
      </c>
      <c r="I211" s="84"/>
      <c r="J211" s="85">
        <v>1.4</v>
      </c>
      <c r="K211" s="85">
        <v>1.68</v>
      </c>
      <c r="L211" s="85">
        <v>2.23</v>
      </c>
      <c r="M211" s="86">
        <v>2.57</v>
      </c>
      <c r="N211" s="95">
        <v>0</v>
      </c>
      <c r="O211" s="66">
        <f t="shared" si="651"/>
        <v>0</v>
      </c>
      <c r="P211" s="95"/>
      <c r="Q211" s="66">
        <f>SUM(P211*$E211*$F211*$H211*$J211*$Q$9)</f>
        <v>0</v>
      </c>
      <c r="R211" s="87"/>
      <c r="S211" s="66">
        <f>SUM(R211*$E211*$F211*$H211*$J211*$S$9)</f>
        <v>0</v>
      </c>
      <c r="T211" s="95"/>
      <c r="U211" s="66">
        <f>SUM(T211*$E211*$F211*$H211*$J211*$U$9)</f>
        <v>0</v>
      </c>
      <c r="V211" s="95"/>
      <c r="W211" s="66">
        <f>SUM(V211*$E211*$F211*$H211*$J211*$W$9)</f>
        <v>0</v>
      </c>
      <c r="X211" s="88"/>
      <c r="Y211" s="66"/>
      <c r="Z211" s="95"/>
      <c r="AA211" s="66">
        <f>SUM(Z211*$E211*$F211*$H211*$J211*$AA$9)</f>
        <v>0</v>
      </c>
      <c r="AB211" s="87"/>
      <c r="AC211" s="66">
        <f>SUM(AB211*$E211*$F211*$H211*$J211*$AC$9)</f>
        <v>0</v>
      </c>
      <c r="AD211" s="87"/>
      <c r="AE211" s="66">
        <f>SUM(AD211*$E211*$F211*$H211*$K211*$AE$9)</f>
        <v>0</v>
      </c>
      <c r="AF211" s="87"/>
      <c r="AG211" s="66">
        <f>SUM(AF211*$E211*$F211*$H211*$K211*$AG$9)</f>
        <v>0</v>
      </c>
      <c r="AH211" s="87"/>
      <c r="AI211" s="66">
        <f>SUM(AH211*$E211*$F211*$H211*$J211*$AI$9)</f>
        <v>0</v>
      </c>
      <c r="AJ211" s="95"/>
      <c r="AK211" s="66">
        <f>SUM(AJ211*$E211*$F211*$H211*$J211*$AK$9)</f>
        <v>0</v>
      </c>
      <c r="AL211" s="95"/>
      <c r="AM211" s="66"/>
      <c r="AN211" s="95"/>
      <c r="AO211" s="66">
        <f>SUM(AN211*$E211*$F211*$H211*$J211*$AO$9)</f>
        <v>0</v>
      </c>
      <c r="AP211" s="95"/>
      <c r="AQ211" s="66">
        <f>SUM(AP211*$E211*$F211*$H211*$J211*$AQ$9)</f>
        <v>0</v>
      </c>
      <c r="AR211" s="87"/>
      <c r="AS211" s="66">
        <f>SUM(AR211*$E211*$F211*$H211*$J211*$AS$9)</f>
        <v>0</v>
      </c>
      <c r="AT211" s="95"/>
      <c r="AU211" s="66">
        <f>SUM(AT211*$E211*$F211*$H211*$J211*$AU$9)</f>
        <v>0</v>
      </c>
      <c r="AV211" s="95"/>
      <c r="AW211" s="66">
        <f>SUM(AV211*$E211*$F211*$H211*$J211*$AW$9)</f>
        <v>0</v>
      </c>
      <c r="AX211" s="95"/>
      <c r="AY211" s="66">
        <f>SUM(AX211*$E211*$F211*$H211*$J211*$AY$9)</f>
        <v>0</v>
      </c>
      <c r="AZ211" s="95"/>
      <c r="BA211" s="66">
        <f>SUM(AZ211*$E211*$F211*$H211*$J211*$BA$9)</f>
        <v>0</v>
      </c>
      <c r="BB211" s="96"/>
      <c r="BC211" s="66">
        <f>SUM(BB211*$E211*$F211*$H211*$K211*$BC$9)</f>
        <v>0</v>
      </c>
      <c r="BD211" s="159"/>
      <c r="BE211" s="66">
        <f>SUM(BD211*$E211*$F211*$H211*$K211*$BE$9)</f>
        <v>0</v>
      </c>
      <c r="BF211" s="87"/>
      <c r="BG211" s="66">
        <f>SUM(BF211*$E211*$F211*$H211*$K211*$BG$9)</f>
        <v>0</v>
      </c>
      <c r="BH211" s="95"/>
      <c r="BI211" s="66">
        <f>SUM(BH211*$E211*$F211*$H211*$K211*$BI$9)</f>
        <v>0</v>
      </c>
      <c r="BJ211" s="95"/>
      <c r="BK211" s="66">
        <f>SUM(BJ211*$E211*$F211*$H211*$K211*$BK$9)</f>
        <v>0</v>
      </c>
      <c r="BL211" s="97"/>
      <c r="BM211" s="66"/>
      <c r="BN211" s="95"/>
      <c r="BO211" s="66">
        <f>SUM(BN211*$E211*$F211*$H211*$K211*$BO$9)</f>
        <v>0</v>
      </c>
      <c r="BP211" s="95"/>
      <c r="BQ211" s="66">
        <f>SUM(BP211*$E211*$F211*$H211*$K211*$BQ$9)</f>
        <v>0</v>
      </c>
      <c r="BR211" s="87">
        <v>0</v>
      </c>
      <c r="BS211" s="66">
        <f>SUM(BR211*$E211*$F211*$H211*$K211*$BS$9)</f>
        <v>0</v>
      </c>
      <c r="BT211" s="95"/>
      <c r="BU211" s="66">
        <f>SUM(BT211*$E211*$F211*$H211*$K211*$BU$9)</f>
        <v>0</v>
      </c>
      <c r="BV211" s="95"/>
      <c r="BW211" s="66">
        <f>SUM(BV211*$E211*$F211*$H211*$K211*$BW$9)</f>
        <v>0</v>
      </c>
      <c r="BX211" s="95"/>
      <c r="BY211" s="66">
        <f>(BX211*$E211*$F211*$H211*$K211*BY$9)</f>
        <v>0</v>
      </c>
      <c r="BZ211" s="87"/>
      <c r="CA211" s="66">
        <f t="shared" si="652"/>
        <v>0</v>
      </c>
      <c r="CB211" s="95"/>
      <c r="CC211" s="66">
        <f t="shared" si="653"/>
        <v>0</v>
      </c>
      <c r="CD211" s="95"/>
      <c r="CE211" s="66">
        <f t="shared" si="654"/>
        <v>0</v>
      </c>
      <c r="CF211" s="66"/>
      <c r="CG211" s="66">
        <f t="shared" si="655"/>
        <v>0</v>
      </c>
      <c r="CH211" s="92"/>
      <c r="CI211" s="66">
        <f t="shared" si="656"/>
        <v>0</v>
      </c>
      <c r="CJ211" s="92"/>
      <c r="CK211" s="92"/>
      <c r="CL211" s="93">
        <f t="shared" si="657"/>
        <v>0</v>
      </c>
      <c r="CM211" s="93">
        <f t="shared" si="657"/>
        <v>0</v>
      </c>
      <c r="CN211" s="66">
        <f>[3]ДС!EP212</f>
        <v>0</v>
      </c>
      <c r="CO211" s="67">
        <f>[3]ДС!EQ212</f>
        <v>0</v>
      </c>
      <c r="CP211" s="94">
        <f t="shared" si="658"/>
        <v>0</v>
      </c>
      <c r="CQ211" s="94">
        <f t="shared" si="658"/>
        <v>0</v>
      </c>
    </row>
    <row r="212" spans="1:96" s="1" customFormat="1" ht="18.75" customHeight="1" x14ac:dyDescent="0.25">
      <c r="A212" s="54">
        <v>36</v>
      </c>
      <c r="B212" s="54"/>
      <c r="C212" s="192" t="s">
        <v>467</v>
      </c>
      <c r="D212" s="163" t="s">
        <v>468</v>
      </c>
      <c r="E212" s="80">
        <v>17622</v>
      </c>
      <c r="F212" s="203"/>
      <c r="G212" s="115"/>
      <c r="H212" s="58"/>
      <c r="I212" s="58"/>
      <c r="J212" s="70">
        <v>1.4</v>
      </c>
      <c r="K212" s="71">
        <v>1.68</v>
      </c>
      <c r="L212" s="71">
        <v>2.23</v>
      </c>
      <c r="M212" s="72">
        <v>2.57</v>
      </c>
      <c r="N212" s="134">
        <f>SUM(N213:N242)</f>
        <v>12</v>
      </c>
      <c r="O212" s="134">
        <f t="shared" ref="O212:BZ212" si="659">SUM(O213:O242)</f>
        <v>1377654.5486880001</v>
      </c>
      <c r="P212" s="134">
        <f t="shared" si="659"/>
        <v>0</v>
      </c>
      <c r="Q212" s="134">
        <f t="shared" si="659"/>
        <v>0</v>
      </c>
      <c r="R212" s="134">
        <f t="shared" si="659"/>
        <v>20</v>
      </c>
      <c r="S212" s="134">
        <f t="shared" si="659"/>
        <v>197366.39999999999</v>
      </c>
      <c r="T212" s="134">
        <f t="shared" si="659"/>
        <v>25</v>
      </c>
      <c r="U212" s="134">
        <f t="shared" si="659"/>
        <v>246707.99999999997</v>
      </c>
      <c r="V212" s="134">
        <f t="shared" si="659"/>
        <v>0</v>
      </c>
      <c r="W212" s="134">
        <f t="shared" si="659"/>
        <v>0</v>
      </c>
      <c r="X212" s="134">
        <f t="shared" si="659"/>
        <v>0</v>
      </c>
      <c r="Y212" s="134">
        <f t="shared" si="659"/>
        <v>0</v>
      </c>
      <c r="Z212" s="134">
        <f t="shared" si="659"/>
        <v>0</v>
      </c>
      <c r="AA212" s="134">
        <f t="shared" si="659"/>
        <v>0</v>
      </c>
      <c r="AB212" s="134">
        <f t="shared" si="659"/>
        <v>9</v>
      </c>
      <c r="AC212" s="134">
        <f t="shared" si="659"/>
        <v>124340.83199999999</v>
      </c>
      <c r="AD212" s="134">
        <f t="shared" si="659"/>
        <v>0</v>
      </c>
      <c r="AE212" s="134">
        <f t="shared" si="659"/>
        <v>0</v>
      </c>
      <c r="AF212" s="134">
        <f t="shared" si="659"/>
        <v>0</v>
      </c>
      <c r="AG212" s="134">
        <f t="shared" si="659"/>
        <v>0</v>
      </c>
      <c r="AH212" s="134">
        <f t="shared" si="659"/>
        <v>0</v>
      </c>
      <c r="AI212" s="134">
        <f t="shared" si="659"/>
        <v>0</v>
      </c>
      <c r="AJ212" s="134">
        <f t="shared" si="659"/>
        <v>0</v>
      </c>
      <c r="AK212" s="134">
        <f t="shared" si="659"/>
        <v>0</v>
      </c>
      <c r="AL212" s="134">
        <f t="shared" si="659"/>
        <v>0</v>
      </c>
      <c r="AM212" s="134">
        <f t="shared" si="659"/>
        <v>0</v>
      </c>
      <c r="AN212" s="134">
        <f t="shared" si="659"/>
        <v>0</v>
      </c>
      <c r="AO212" s="134">
        <f t="shared" si="659"/>
        <v>0</v>
      </c>
      <c r="AP212" s="134">
        <f t="shared" si="659"/>
        <v>0</v>
      </c>
      <c r="AQ212" s="134">
        <f t="shared" si="659"/>
        <v>0</v>
      </c>
      <c r="AR212" s="134">
        <f t="shared" si="659"/>
        <v>0</v>
      </c>
      <c r="AS212" s="134">
        <f t="shared" si="659"/>
        <v>0</v>
      </c>
      <c r="AT212" s="134">
        <f t="shared" si="659"/>
        <v>0</v>
      </c>
      <c r="AU212" s="134">
        <f t="shared" si="659"/>
        <v>0</v>
      </c>
      <c r="AV212" s="134">
        <f t="shared" si="659"/>
        <v>0</v>
      </c>
      <c r="AW212" s="134">
        <f t="shared" si="659"/>
        <v>0</v>
      </c>
      <c r="AX212" s="134">
        <f t="shared" si="659"/>
        <v>0</v>
      </c>
      <c r="AY212" s="134">
        <f t="shared" si="659"/>
        <v>0</v>
      </c>
      <c r="AZ212" s="134">
        <f t="shared" si="659"/>
        <v>0</v>
      </c>
      <c r="BA212" s="134">
        <f t="shared" si="659"/>
        <v>0</v>
      </c>
      <c r="BB212" s="134">
        <f t="shared" si="659"/>
        <v>0</v>
      </c>
      <c r="BC212" s="134">
        <f t="shared" si="659"/>
        <v>0</v>
      </c>
      <c r="BD212" s="134">
        <f t="shared" si="659"/>
        <v>392</v>
      </c>
      <c r="BE212" s="134">
        <f t="shared" si="659"/>
        <v>16778273.15065968</v>
      </c>
      <c r="BF212" s="134">
        <f t="shared" si="659"/>
        <v>0</v>
      </c>
      <c r="BG212" s="134">
        <f t="shared" si="659"/>
        <v>0</v>
      </c>
      <c r="BH212" s="134">
        <f t="shared" si="659"/>
        <v>182</v>
      </c>
      <c r="BI212" s="134">
        <f t="shared" si="659"/>
        <v>15385432.317631202</v>
      </c>
      <c r="BJ212" s="134">
        <f t="shared" si="659"/>
        <v>0</v>
      </c>
      <c r="BK212" s="134">
        <f t="shared" si="659"/>
        <v>0</v>
      </c>
      <c r="BL212" s="134">
        <f t="shared" si="659"/>
        <v>0</v>
      </c>
      <c r="BM212" s="134">
        <f t="shared" si="659"/>
        <v>0</v>
      </c>
      <c r="BN212" s="134">
        <f t="shared" si="659"/>
        <v>0</v>
      </c>
      <c r="BO212" s="134">
        <f t="shared" si="659"/>
        <v>0</v>
      </c>
      <c r="BP212" s="134">
        <f t="shared" si="659"/>
        <v>0</v>
      </c>
      <c r="BQ212" s="134">
        <f t="shared" si="659"/>
        <v>0</v>
      </c>
      <c r="BR212" s="134">
        <f t="shared" si="659"/>
        <v>0</v>
      </c>
      <c r="BS212" s="134">
        <f t="shared" si="659"/>
        <v>0</v>
      </c>
      <c r="BT212" s="134">
        <f t="shared" si="659"/>
        <v>0</v>
      </c>
      <c r="BU212" s="134">
        <f t="shared" si="659"/>
        <v>0</v>
      </c>
      <c r="BV212" s="134">
        <f t="shared" si="659"/>
        <v>0</v>
      </c>
      <c r="BW212" s="134">
        <f t="shared" si="659"/>
        <v>0</v>
      </c>
      <c r="BX212" s="134">
        <f t="shared" si="659"/>
        <v>0</v>
      </c>
      <c r="BY212" s="134">
        <f t="shared" si="659"/>
        <v>0</v>
      </c>
      <c r="BZ212" s="134">
        <f t="shared" si="659"/>
        <v>0</v>
      </c>
      <c r="CA212" s="134">
        <f t="shared" ref="CA212:CQ212" si="660">SUM(CA213:CA242)</f>
        <v>0</v>
      </c>
      <c r="CB212" s="134">
        <f t="shared" si="660"/>
        <v>0</v>
      </c>
      <c r="CC212" s="134">
        <f t="shared" si="660"/>
        <v>0</v>
      </c>
      <c r="CD212" s="134">
        <f t="shared" si="660"/>
        <v>0</v>
      </c>
      <c r="CE212" s="134">
        <f t="shared" si="660"/>
        <v>0</v>
      </c>
      <c r="CF212" s="134">
        <f t="shared" si="660"/>
        <v>0</v>
      </c>
      <c r="CG212" s="134">
        <f t="shared" si="660"/>
        <v>0</v>
      </c>
      <c r="CH212" s="134">
        <f t="shared" si="660"/>
        <v>0</v>
      </c>
      <c r="CI212" s="134">
        <f t="shared" si="660"/>
        <v>0</v>
      </c>
      <c r="CJ212" s="134">
        <f t="shared" si="660"/>
        <v>0</v>
      </c>
      <c r="CK212" s="134">
        <f t="shared" si="660"/>
        <v>0</v>
      </c>
      <c r="CL212" s="134">
        <f t="shared" si="660"/>
        <v>640</v>
      </c>
      <c r="CM212" s="134">
        <f t="shared" si="660"/>
        <v>34109775.248978883</v>
      </c>
      <c r="CN212" s="134">
        <f t="shared" si="660"/>
        <v>2997</v>
      </c>
      <c r="CO212" s="135">
        <f t="shared" si="660"/>
        <v>66345665.354971208</v>
      </c>
      <c r="CP212" s="118">
        <f t="shared" si="660"/>
        <v>3637</v>
      </c>
      <c r="CQ212" s="118">
        <f t="shared" si="660"/>
        <v>100455440.6039501</v>
      </c>
      <c r="CR212" s="3"/>
    </row>
    <row r="213" spans="1:96" s="3" customFormat="1" ht="30" customHeight="1" x14ac:dyDescent="0.25">
      <c r="A213" s="122"/>
      <c r="B213" s="122">
        <v>168</v>
      </c>
      <c r="C213" s="123" t="s">
        <v>469</v>
      </c>
      <c r="D213" s="164" t="s">
        <v>470</v>
      </c>
      <c r="E213" s="80">
        <v>17622</v>
      </c>
      <c r="F213" s="81">
        <v>7.86</v>
      </c>
      <c r="G213" s="82"/>
      <c r="H213" s="204">
        <v>1</v>
      </c>
      <c r="I213" s="205"/>
      <c r="J213" s="85">
        <v>1.4</v>
      </c>
      <c r="K213" s="85">
        <v>1.68</v>
      </c>
      <c r="L213" s="85">
        <v>2.23</v>
      </c>
      <c r="M213" s="86">
        <v>2.57</v>
      </c>
      <c r="N213" s="87">
        <v>2</v>
      </c>
      <c r="O213" s="66">
        <f t="shared" ref="O213:O214" si="661">SUM(N213*$E213*$F213*$H213*$J213*$O$9)</f>
        <v>387824.97600000002</v>
      </c>
      <c r="P213" s="88"/>
      <c r="Q213" s="66">
        <f>SUM(P213*$E213*$F213*$H213*$J213*$Q$9)</f>
        <v>0</v>
      </c>
      <c r="R213" s="66">
        <v>0</v>
      </c>
      <c r="S213" s="66">
        <f>SUM(R213*$E213*$F213*$H213*$J213*$S$9)</f>
        <v>0</v>
      </c>
      <c r="T213" s="88"/>
      <c r="U213" s="66">
        <f>SUM(T213*$E213*$F213*$H213*$J213*$U$9)</f>
        <v>0</v>
      </c>
      <c r="V213" s="88"/>
      <c r="W213" s="66">
        <f>SUM(V213*$E213*$F213*$H213*$J213*$W$9)</f>
        <v>0</v>
      </c>
      <c r="X213" s="88"/>
      <c r="Y213" s="66"/>
      <c r="Z213" s="88"/>
      <c r="AA213" s="66">
        <f>SUM(Z213*$E213*$F213*$H213*$J213*$AA$9)</f>
        <v>0</v>
      </c>
      <c r="AB213" s="66"/>
      <c r="AC213" s="66">
        <f>SUM(AB213*$E213*$F213*$H213*$J213*$AC$9)</f>
        <v>0</v>
      </c>
      <c r="AD213" s="66"/>
      <c r="AE213" s="66">
        <f>SUM(AD213*$E213*$F213*$H213*$K213*$AE$9)</f>
        <v>0</v>
      </c>
      <c r="AF213" s="66"/>
      <c r="AG213" s="66">
        <f>SUM(AF213*$E213*$F213*$H213*$K213*$AG$9)</f>
        <v>0</v>
      </c>
      <c r="AH213" s="66"/>
      <c r="AI213" s="66">
        <f>SUM(AH213*$E213*$F213*$H213*$J213*$AI$9)</f>
        <v>0</v>
      </c>
      <c r="AJ213" s="88"/>
      <c r="AK213" s="66">
        <f>SUM(AJ213*$E213*$F213*$H213*$J213*$AK$9)</f>
        <v>0</v>
      </c>
      <c r="AL213" s="88"/>
      <c r="AM213" s="66"/>
      <c r="AN213" s="88"/>
      <c r="AO213" s="66">
        <f>SUM(AN213*$E213*$F213*$H213*$J213*$AO$9)</f>
        <v>0</v>
      </c>
      <c r="AP213" s="88"/>
      <c r="AQ213" s="66">
        <f>SUM(AP213*$E213*$F213*$H213*$J213*$AQ$9)</f>
        <v>0</v>
      </c>
      <c r="AR213" s="66"/>
      <c r="AS213" s="66">
        <f>SUM(AR213*$E213*$F213*$H213*$J213*$AS$9)</f>
        <v>0</v>
      </c>
      <c r="AT213" s="88"/>
      <c r="AU213" s="66">
        <f>SUM(AT213*$E213*$F213*$H213*$J213*$AU$9)</f>
        <v>0</v>
      </c>
      <c r="AV213" s="88"/>
      <c r="AW213" s="66">
        <f>SUM(AV213*$E213*$F213*$H213*$J213*$AW$9)</f>
        <v>0</v>
      </c>
      <c r="AX213" s="88"/>
      <c r="AY213" s="66">
        <f>SUM(AX213*$E213*$F213*$H213*$J213*$AY$9)</f>
        <v>0</v>
      </c>
      <c r="AZ213" s="88"/>
      <c r="BA213" s="66">
        <f>SUM(AZ213*$E213*$F213*$H213*$J213*$BA$9)</f>
        <v>0</v>
      </c>
      <c r="BB213" s="89"/>
      <c r="BC213" s="66">
        <f>SUM(BB213*$E213*$F213*$H213*$K213*$BC$9)</f>
        <v>0</v>
      </c>
      <c r="BD213" s="139"/>
      <c r="BE213" s="66">
        <f>SUM(BD213*$E213*$F213*$H213*$K213*$BE$9)</f>
        <v>0</v>
      </c>
      <c r="BF213" s="66"/>
      <c r="BG213" s="66">
        <f>SUM(BF213*$E213*$F213*$H213*$K213*$BG$9)</f>
        <v>0</v>
      </c>
      <c r="BH213" s="88"/>
      <c r="BI213" s="66">
        <f>SUM(BH213*$E213*$F213*$H213*$K213*$BI$9)</f>
        <v>0</v>
      </c>
      <c r="BJ213" s="88"/>
      <c r="BK213" s="66">
        <f>SUM(BJ213*$E213*$F213*$H213*$K213*$BK$9)</f>
        <v>0</v>
      </c>
      <c r="BL213" s="90"/>
      <c r="BM213" s="66"/>
      <c r="BN213" s="88"/>
      <c r="BO213" s="66">
        <f>SUM(BN213*$E213*$F213*$H213*$K213*$BO$9)</f>
        <v>0</v>
      </c>
      <c r="BP213" s="88"/>
      <c r="BQ213" s="66">
        <f>SUM(BP213*$E213*$F213*$H213*$K213*$BQ$9)</f>
        <v>0</v>
      </c>
      <c r="BR213" s="66"/>
      <c r="BS213" s="66">
        <f>SUM(BR213*$E213*$F213*$H213*$K213*$BS$9)</f>
        <v>0</v>
      </c>
      <c r="BT213" s="88"/>
      <c r="BU213" s="66">
        <f>SUM(BT213*$E213*$F213*$H213*$K213*$BU$9)</f>
        <v>0</v>
      </c>
      <c r="BV213" s="88"/>
      <c r="BW213" s="66">
        <f>SUM(BV213*$E213*$F213*$H213*$K213*$BW$9)</f>
        <v>0</v>
      </c>
      <c r="BX213" s="88"/>
      <c r="BY213" s="66">
        <f>(BX213*$E213*$F213*$H213*$K213*BY$9)</f>
        <v>0</v>
      </c>
      <c r="BZ213" s="66"/>
      <c r="CA213" s="66">
        <f t="shared" ref="CA213:CA214" si="662">(BZ213*$E213*$F213*$H213*$K213*CA$9)</f>
        <v>0</v>
      </c>
      <c r="CB213" s="88"/>
      <c r="CC213" s="66">
        <f t="shared" ref="CC213:CC214" si="663">(CB213*$E213*$F213*$H213*$L213*CC$9)</f>
        <v>0</v>
      </c>
      <c r="CD213" s="91"/>
      <c r="CE213" s="66">
        <f t="shared" ref="CE213:CE214" si="664">(CD213*$E213*$F213*$H213*$M213*CE$9)</f>
        <v>0</v>
      </c>
      <c r="CF213" s="66"/>
      <c r="CG213" s="66">
        <f t="shared" ref="CG213:CG214" si="665">(CF213*$E213*$F213*$H213*$K213*CG$9)</f>
        <v>0</v>
      </c>
      <c r="CH213" s="92"/>
      <c r="CI213" s="66">
        <f t="shared" ref="CI213:CI214" si="666">(CH213*$E213*$F213*$H213*$J213*CI$9)</f>
        <v>0</v>
      </c>
      <c r="CJ213" s="92"/>
      <c r="CK213" s="92"/>
      <c r="CL213" s="93">
        <f t="shared" ref="CL213:CM242" si="667">SUM(P213+N213+R213+T213+Z213+X213+V213+AD213+AB213+AF213+BB213+BF213+AH213+AP213+AR213+BP213+BR213+BN213+BT213+BV213+BJ213+AJ213+AL213+AN213+BD213+BH213+AT213+AV213+AX213+AZ213+BL213+BX213+BZ213+CB213+CD213+CF213+CH213)</f>
        <v>2</v>
      </c>
      <c r="CM213" s="93">
        <f t="shared" si="667"/>
        <v>387824.97600000002</v>
      </c>
      <c r="CN213" s="66">
        <f>[3]ДС!EP214</f>
        <v>19</v>
      </c>
      <c r="CO213" s="67">
        <f>[3]ДС!EQ214</f>
        <v>3684337.2719999999</v>
      </c>
      <c r="CP213" s="94">
        <f t="shared" ref="CP213:CQ242" si="668">CL213+CN213</f>
        <v>21</v>
      </c>
      <c r="CQ213" s="94">
        <f t="shared" si="668"/>
        <v>4072162.2479999997</v>
      </c>
    </row>
    <row r="214" spans="1:96" s="3" customFormat="1" ht="45" customHeight="1" x14ac:dyDescent="0.25">
      <c r="A214" s="122"/>
      <c r="B214" s="122">
        <v>169</v>
      </c>
      <c r="C214" s="123" t="s">
        <v>471</v>
      </c>
      <c r="D214" s="162" t="s">
        <v>472</v>
      </c>
      <c r="E214" s="80">
        <v>17622</v>
      </c>
      <c r="F214" s="81">
        <v>0.56000000000000005</v>
      </c>
      <c r="G214" s="82"/>
      <c r="H214" s="83">
        <v>1</v>
      </c>
      <c r="I214" s="84"/>
      <c r="J214" s="85">
        <v>1.4</v>
      </c>
      <c r="K214" s="85">
        <v>1.68</v>
      </c>
      <c r="L214" s="85">
        <v>2.23</v>
      </c>
      <c r="M214" s="86">
        <v>2.57</v>
      </c>
      <c r="N214" s="87">
        <v>2</v>
      </c>
      <c r="O214" s="66">
        <f t="shared" si="661"/>
        <v>27631.296000000002</v>
      </c>
      <c r="P214" s="88">
        <v>0</v>
      </c>
      <c r="Q214" s="66">
        <f>SUM(P214*$E214*$F214*$H214*$J214*$Q$9)</f>
        <v>0</v>
      </c>
      <c r="R214" s="66">
        <v>0</v>
      </c>
      <c r="S214" s="66">
        <f>SUM(R214*$E214*$F214*$H214*$J214*$S$9)</f>
        <v>0</v>
      </c>
      <c r="T214" s="88">
        <v>0</v>
      </c>
      <c r="U214" s="66">
        <f>SUM(T214*$E214*$F214*$H214*$J214*$U$9)</f>
        <v>0</v>
      </c>
      <c r="V214" s="88"/>
      <c r="W214" s="66">
        <f>SUM(V214*$E214*$F214*$H214*$J214*$W$9)</f>
        <v>0</v>
      </c>
      <c r="X214" s="88"/>
      <c r="Y214" s="66"/>
      <c r="Z214" s="88"/>
      <c r="AA214" s="66">
        <f>SUM(Z214*$E214*$F214*$H214*$J214*$AA$9)</f>
        <v>0</v>
      </c>
      <c r="AB214" s="66">
        <v>9</v>
      </c>
      <c r="AC214" s="66">
        <f>SUM(AB214*$E214*$F214*$H214*$J214*$AC$9)</f>
        <v>124340.83199999999</v>
      </c>
      <c r="AD214" s="66">
        <v>0</v>
      </c>
      <c r="AE214" s="66">
        <f>SUM(AD214*$E214*$F214*$H214*$K214*$AE$9)</f>
        <v>0</v>
      </c>
      <c r="AF214" s="66">
        <v>0</v>
      </c>
      <c r="AG214" s="66">
        <f>SUM(AF214*$E214*$F214*$H214*$K214*$AG$9)</f>
        <v>0</v>
      </c>
      <c r="AH214" s="66"/>
      <c r="AI214" s="66">
        <f>SUM(AH214*$E214*$F214*$H214*$J214*$AI$9)</f>
        <v>0</v>
      </c>
      <c r="AJ214" s="88">
        <v>0</v>
      </c>
      <c r="AK214" s="66">
        <f>SUM(AJ214*$E214*$F214*$H214*$J214*$AK$9)</f>
        <v>0</v>
      </c>
      <c r="AL214" s="88"/>
      <c r="AM214" s="66"/>
      <c r="AN214" s="88"/>
      <c r="AO214" s="66">
        <f>SUM(AN214*$E214*$F214*$H214*$J214*$AO$9)</f>
        <v>0</v>
      </c>
      <c r="AP214" s="88">
        <v>0</v>
      </c>
      <c r="AQ214" s="66">
        <f>SUM(AP214*$E214*$F214*$H214*$J214*$AQ$9)</f>
        <v>0</v>
      </c>
      <c r="AR214" s="66">
        <v>0</v>
      </c>
      <c r="AS214" s="66">
        <f>SUM(AR214*$E214*$F214*$H214*$J214*$AS$9)</f>
        <v>0</v>
      </c>
      <c r="AT214" s="88">
        <v>0</v>
      </c>
      <c r="AU214" s="66">
        <f>SUM(AT214*$E214*$F214*$H214*$J214*$AU$9)</f>
        <v>0</v>
      </c>
      <c r="AV214" s="88">
        <v>0</v>
      </c>
      <c r="AW214" s="66">
        <f>SUM(AV214*$E214*$F214*$H214*$J214*$AW$9)</f>
        <v>0</v>
      </c>
      <c r="AX214" s="88">
        <v>0</v>
      </c>
      <c r="AY214" s="66">
        <f>SUM(AX214*$E214*$F214*$H214*$J214*$AY$9)</f>
        <v>0</v>
      </c>
      <c r="AZ214" s="88"/>
      <c r="BA214" s="66">
        <f>SUM(AZ214*$E214*$F214*$H214*$J214*$BA$9)</f>
        <v>0</v>
      </c>
      <c r="BB214" s="89">
        <v>0</v>
      </c>
      <c r="BC214" s="66">
        <f>SUM(BB214*$E214*$F214*$H214*$K214*$BC$9)</f>
        <v>0</v>
      </c>
      <c r="BD214" s="139">
        <v>0</v>
      </c>
      <c r="BE214" s="66">
        <f>SUM(BD214*$E214*$F214*$H214*$K214*$BE$9)</f>
        <v>0</v>
      </c>
      <c r="BF214" s="66">
        <v>0</v>
      </c>
      <c r="BG214" s="66">
        <f>SUM(BF214*$E214*$F214*$H214*$K214*$BG$9)</f>
        <v>0</v>
      </c>
      <c r="BH214" s="88">
        <v>0</v>
      </c>
      <c r="BI214" s="66">
        <f>SUM(BH214*$E214*$F214*$H214*$K214*$BI$9)</f>
        <v>0</v>
      </c>
      <c r="BJ214" s="88"/>
      <c r="BK214" s="66">
        <f>SUM(BJ214*$E214*$F214*$H214*$K214*$BK$9)</f>
        <v>0</v>
      </c>
      <c r="BL214" s="90"/>
      <c r="BM214" s="66"/>
      <c r="BN214" s="88"/>
      <c r="BO214" s="66">
        <f>SUM(BN214*$E214*$F214*$H214*$K214*$BO$9)</f>
        <v>0</v>
      </c>
      <c r="BP214" s="88"/>
      <c r="BQ214" s="66">
        <f>SUM(BP214*$E214*$F214*$H214*$K214*$BQ$9)</f>
        <v>0</v>
      </c>
      <c r="BR214" s="66"/>
      <c r="BS214" s="66">
        <f>SUM(BR214*$E214*$F214*$H214*$K214*$BS$9)</f>
        <v>0</v>
      </c>
      <c r="BT214" s="88">
        <v>0</v>
      </c>
      <c r="BU214" s="66">
        <f>SUM(BT214*$E214*$F214*$H214*$K214*$BU$9)</f>
        <v>0</v>
      </c>
      <c r="BV214" s="88"/>
      <c r="BW214" s="66">
        <f>SUM(BV214*$E214*$F214*$H214*$K214*$BW$9)</f>
        <v>0</v>
      </c>
      <c r="BX214" s="88"/>
      <c r="BY214" s="66">
        <f>(BX214*$E214*$F214*$H214*$K214*BY$9)</f>
        <v>0</v>
      </c>
      <c r="BZ214" s="66"/>
      <c r="CA214" s="66">
        <f t="shared" si="662"/>
        <v>0</v>
      </c>
      <c r="CB214" s="88">
        <v>0</v>
      </c>
      <c r="CC214" s="66">
        <f t="shared" si="663"/>
        <v>0</v>
      </c>
      <c r="CD214" s="88">
        <v>0</v>
      </c>
      <c r="CE214" s="66">
        <f t="shared" si="664"/>
        <v>0</v>
      </c>
      <c r="CF214" s="66"/>
      <c r="CG214" s="66">
        <f t="shared" si="665"/>
        <v>0</v>
      </c>
      <c r="CH214" s="92"/>
      <c r="CI214" s="66">
        <f t="shared" si="666"/>
        <v>0</v>
      </c>
      <c r="CJ214" s="92"/>
      <c r="CK214" s="92"/>
      <c r="CL214" s="93">
        <f t="shared" si="667"/>
        <v>11</v>
      </c>
      <c r="CM214" s="93">
        <f t="shared" si="667"/>
        <v>151972.128</v>
      </c>
      <c r="CN214" s="66">
        <f>[3]ДС!EP215</f>
        <v>0</v>
      </c>
      <c r="CO214" s="67">
        <f>[3]ДС!EQ215</f>
        <v>0</v>
      </c>
      <c r="CP214" s="94">
        <f t="shared" si="668"/>
        <v>11</v>
      </c>
      <c r="CQ214" s="94">
        <f t="shared" si="668"/>
        <v>151972.128</v>
      </c>
    </row>
    <row r="215" spans="1:96" s="3" customFormat="1" ht="36.75" customHeight="1" x14ac:dyDescent="0.25">
      <c r="A215" s="122"/>
      <c r="B215" s="122">
        <v>170</v>
      </c>
      <c r="C215" s="122" t="s">
        <v>473</v>
      </c>
      <c r="D215" s="167" t="s">
        <v>474</v>
      </c>
      <c r="E215" s="80">
        <v>17622</v>
      </c>
      <c r="F215" s="193">
        <v>0.45</v>
      </c>
      <c r="G215" s="206">
        <v>0.3</v>
      </c>
      <c r="H215" s="83">
        <v>1</v>
      </c>
      <c r="I215" s="84"/>
      <c r="J215" s="85">
        <v>1.4</v>
      </c>
      <c r="K215" s="85">
        <v>1.68</v>
      </c>
      <c r="L215" s="85">
        <v>2.23</v>
      </c>
      <c r="M215" s="86">
        <v>2.57</v>
      </c>
      <c r="N215" s="95">
        <v>0</v>
      </c>
      <c r="O215" s="105">
        <f>(N215*$E215*$F215*((1-$G215)+$G215*$J215*$H215))</f>
        <v>0</v>
      </c>
      <c r="P215" s="88"/>
      <c r="Q215" s="105">
        <f>(P215*$E215*$F215*((1-$G215)+$G215*$J215*$H215))</f>
        <v>0</v>
      </c>
      <c r="R215" s="66">
        <v>0</v>
      </c>
      <c r="S215" s="105">
        <f>(R215*$E215*$F215*((1-$G215)+$G215*$J215*$H215))</f>
        <v>0</v>
      </c>
      <c r="T215" s="88"/>
      <c r="U215" s="105">
        <f>(T215*$E215*$F215*((1-$G215)+$G215*$J215*$H215))</f>
        <v>0</v>
      </c>
      <c r="V215" s="88"/>
      <c r="W215" s="105">
        <f>(V215*$E215*$F215*((1-$G215)+$G215*$J215*$H215))</f>
        <v>0</v>
      </c>
      <c r="X215" s="88"/>
      <c r="Y215" s="105">
        <f>(X215*$E215*$F215*((1-$G215)+$G215*$J215*$H215))</f>
        <v>0</v>
      </c>
      <c r="Z215" s="88"/>
      <c r="AA215" s="105"/>
      <c r="AB215" s="66"/>
      <c r="AC215" s="105">
        <f>(AB215*$E215*$F215*((1-$G215)+$G215*$J215*$H215))</f>
        <v>0</v>
      </c>
      <c r="AD215" s="66"/>
      <c r="AE215" s="105">
        <f>(AD215*$E215*$F215*((1-$G215)+$G215*$K215*$H215))</f>
        <v>0</v>
      </c>
      <c r="AF215" s="66"/>
      <c r="AG215" s="105">
        <f>(AF215*$E215*$F215*((1-$G215)+$G215*$K215*$H215))</f>
        <v>0</v>
      </c>
      <c r="AH215" s="66"/>
      <c r="AI215" s="105">
        <f>(AH215*$E215*$F215*((1-$G215)+$G215*$J215*$H215))</f>
        <v>0</v>
      </c>
      <c r="AJ215" s="88"/>
      <c r="AK215" s="105">
        <f>(AJ215*$E215*$F215*((1-$G215)+$G215*$J215*$H215))</f>
        <v>0</v>
      </c>
      <c r="AL215" s="88"/>
      <c r="AM215" s="66"/>
      <c r="AN215" s="88"/>
      <c r="AO215" s="105">
        <f>(AN215*$E215*$F215*((1-$G215)+$G215*$J215*$H215))</f>
        <v>0</v>
      </c>
      <c r="AP215" s="88"/>
      <c r="AQ215" s="105">
        <f>(AP215*$E215*$F215*((1-$G215)+$G215*$J215*$H215))</f>
        <v>0</v>
      </c>
      <c r="AR215" s="66"/>
      <c r="AS215" s="105">
        <f>(AR215*$E215*$F215*((1-$G215)+$G215*$J215*$H215))</f>
        <v>0</v>
      </c>
      <c r="AT215" s="88"/>
      <c r="AU215" s="105">
        <f>(AT215*$E215*$F215*((1-$G215)+$G215*$J215*$H215))</f>
        <v>0</v>
      </c>
      <c r="AV215" s="88"/>
      <c r="AW215" s="105">
        <f>(AV215*$E215*$F215*((1-$G215)+$G215*$J215*$H215))</f>
        <v>0</v>
      </c>
      <c r="AX215" s="88"/>
      <c r="AY215" s="105"/>
      <c r="AZ215" s="88"/>
      <c r="BA215" s="105">
        <f>(AZ215*$E215*$F215*((1-$G215)+$G215*$J215*$H215))</f>
        <v>0</v>
      </c>
      <c r="BB215" s="89"/>
      <c r="BC215" s="105">
        <f>(BB215*$E215*$F215*((1-$G215)+$G215*$K215*$H215))</f>
        <v>0</v>
      </c>
      <c r="BD215" s="145"/>
      <c r="BE215" s="105">
        <f>(BD215*$E215*$F215*((1-$G215)+$G215*$K215*$H215))</f>
        <v>0</v>
      </c>
      <c r="BF215" s="66"/>
      <c r="BG215" s="105">
        <f>(BF215*$E215*$F215*((1-$G215)+$G215*$K215*$H215))</f>
        <v>0</v>
      </c>
      <c r="BH215" s="88"/>
      <c r="BI215" s="105">
        <f>(BH215*$E215*$F215*((1-$G215)+$G215*$K215*$H215))</f>
        <v>0</v>
      </c>
      <c r="BJ215" s="88"/>
      <c r="BK215" s="105">
        <f>(BJ215*$E215*$F215*((1-$G215)+$G215*$K215*$H215))</f>
        <v>0</v>
      </c>
      <c r="BL215" s="90"/>
      <c r="BM215" s="105"/>
      <c r="BN215" s="88"/>
      <c r="BO215" s="105">
        <f>(BN215*$E215*$F215*((1-$G215)+$G215*$K215*$H215))</f>
        <v>0</v>
      </c>
      <c r="BP215" s="88"/>
      <c r="BQ215" s="105"/>
      <c r="BR215" s="66"/>
      <c r="BS215" s="105">
        <f>(BR215*$E215*$F215*((1-$G215)+$G215*$K215*$H215))</f>
        <v>0</v>
      </c>
      <c r="BT215" s="88"/>
      <c r="BU215" s="105">
        <f>(BT215*$E215*$F215*((1-$G215)+$G215*$K215*$H215))</f>
        <v>0</v>
      </c>
      <c r="BV215" s="88"/>
      <c r="BW215" s="105">
        <f>(BV215*$E215*$F215*((1-$G215)+$G215*$K215*$H215))</f>
        <v>0</v>
      </c>
      <c r="BX215" s="88"/>
      <c r="BY215" s="105">
        <f t="shared" ref="BY215" si="669">(BX215*$E215*$F215*((1-$G215)+$G215*$K215*$H215))</f>
        <v>0</v>
      </c>
      <c r="BZ215" s="66"/>
      <c r="CA215" s="105">
        <f>(BZ215*$E215*$F215*((1-$G215)+$G215*$K215*$H215))</f>
        <v>0</v>
      </c>
      <c r="CB215" s="88"/>
      <c r="CC215" s="105">
        <f>(CB215*$E215*$F215*((1-$G215)+$G215*$L215*$H215))</f>
        <v>0</v>
      </c>
      <c r="CD215" s="88"/>
      <c r="CE215" s="105">
        <f>(CD215*$E215*$F215*((1-$G215)+$G215*$M215*$H215))</f>
        <v>0</v>
      </c>
      <c r="CF215" s="66"/>
      <c r="CG215" s="66"/>
      <c r="CH215" s="66"/>
      <c r="CI215" s="66"/>
      <c r="CJ215" s="92"/>
      <c r="CK215" s="92"/>
      <c r="CL215" s="93">
        <f t="shared" si="667"/>
        <v>0</v>
      </c>
      <c r="CM215" s="93">
        <f t="shared" si="667"/>
        <v>0</v>
      </c>
      <c r="CN215" s="66">
        <f>[3]ДС!EP216</f>
        <v>0</v>
      </c>
      <c r="CO215" s="67">
        <f>[3]ДС!EQ216</f>
        <v>0</v>
      </c>
      <c r="CP215" s="94">
        <f t="shared" si="668"/>
        <v>0</v>
      </c>
      <c r="CQ215" s="94">
        <f t="shared" si="668"/>
        <v>0</v>
      </c>
    </row>
    <row r="216" spans="1:96" s="3" customFormat="1" ht="60" customHeight="1" x14ac:dyDescent="0.25">
      <c r="A216" s="122"/>
      <c r="B216" s="122">
        <v>171</v>
      </c>
      <c r="C216" s="123" t="s">
        <v>475</v>
      </c>
      <c r="D216" s="164" t="s">
        <v>476</v>
      </c>
      <c r="E216" s="80">
        <v>17622</v>
      </c>
      <c r="F216" s="81">
        <v>0.46</v>
      </c>
      <c r="G216" s="82"/>
      <c r="H216" s="83">
        <v>1</v>
      </c>
      <c r="I216" s="84"/>
      <c r="J216" s="85">
        <v>1.4</v>
      </c>
      <c r="K216" s="85">
        <v>1.68</v>
      </c>
      <c r="L216" s="85">
        <v>2.23</v>
      </c>
      <c r="M216" s="86">
        <v>2.57</v>
      </c>
      <c r="N216" s="95">
        <v>0</v>
      </c>
      <c r="O216" s="66">
        <f t="shared" ref="O216:O218" si="670">SUM(N216*$E216*$F216*$H216*$J216*$O$9)</f>
        <v>0</v>
      </c>
      <c r="P216" s="88">
        <v>0</v>
      </c>
      <c r="Q216" s="66">
        <f>SUM(P216*$E216*$F216*$H216*$J216*$Q$9)</f>
        <v>0</v>
      </c>
      <c r="R216" s="66">
        <v>0</v>
      </c>
      <c r="S216" s="66">
        <f>SUM(R216*$E216*$F216*$H216*$J216*$S$9)</f>
        <v>0</v>
      </c>
      <c r="T216" s="88">
        <v>0</v>
      </c>
      <c r="U216" s="66">
        <f>SUM(T216*$E216*$F216*$H216*$J216*$U$9)</f>
        <v>0</v>
      </c>
      <c r="V216" s="88">
        <v>0</v>
      </c>
      <c r="W216" s="66">
        <f>SUM(V216*$E216*$F216*$H216*$J216*$W$9)</f>
        <v>0</v>
      </c>
      <c r="X216" s="88"/>
      <c r="Y216" s="66"/>
      <c r="Z216" s="88"/>
      <c r="AA216" s="66">
        <f>SUM(Z216*$E216*$F216*$H216*$J216*$AA$9)</f>
        <v>0</v>
      </c>
      <c r="AB216" s="66">
        <v>0</v>
      </c>
      <c r="AC216" s="66">
        <f>SUM(AB216*$E216*$F216*$H216*$J216*$AC$9)</f>
        <v>0</v>
      </c>
      <c r="AD216" s="66">
        <v>0</v>
      </c>
      <c r="AE216" s="66">
        <f>SUM(AD216*$E216*$F216*$H216*$K216*$AE$9)</f>
        <v>0</v>
      </c>
      <c r="AF216" s="66"/>
      <c r="AG216" s="66">
        <f>SUM(AF216*$E216*$F216*$H216*$K216*$AG$9)</f>
        <v>0</v>
      </c>
      <c r="AH216" s="66"/>
      <c r="AI216" s="66">
        <f>SUM(AH216*$E216*$F216*$H216*$J216*$AI$9)</f>
        <v>0</v>
      </c>
      <c r="AJ216" s="88">
        <v>0</v>
      </c>
      <c r="AK216" s="66">
        <f>SUM(AJ216*$E216*$F216*$H216*$J216*$AK$9)</f>
        <v>0</v>
      </c>
      <c r="AL216" s="88"/>
      <c r="AM216" s="66"/>
      <c r="AN216" s="88"/>
      <c r="AO216" s="66">
        <f>SUM(AN216*$E216*$F216*$H216*$J216*$AO$9)</f>
        <v>0</v>
      </c>
      <c r="AP216" s="88"/>
      <c r="AQ216" s="66">
        <f>SUM(AP216*$E216*$F216*$H216*$J216*$AQ$9)</f>
        <v>0</v>
      </c>
      <c r="AR216" s="66">
        <v>0</v>
      </c>
      <c r="AS216" s="66">
        <f>SUM(AR216*$E216*$F216*$H216*$J216*$AS$9)</f>
        <v>0</v>
      </c>
      <c r="AT216" s="88">
        <v>0</v>
      </c>
      <c r="AU216" s="66">
        <f>SUM(AT216*$E216*$F216*$H216*$J216*$AU$9)</f>
        <v>0</v>
      </c>
      <c r="AV216" s="88">
        <v>0</v>
      </c>
      <c r="AW216" s="66">
        <f>SUM(AV216*$E216*$F216*$H216*$J216*$AW$9)</f>
        <v>0</v>
      </c>
      <c r="AX216" s="88">
        <v>0</v>
      </c>
      <c r="AY216" s="66">
        <f>SUM(AX216*$E216*$F216*$H216*$J216*$AY$9)</f>
        <v>0</v>
      </c>
      <c r="AZ216" s="88"/>
      <c r="BA216" s="66">
        <f>SUM(AZ216*$E216*$F216*$H216*$J216*$BA$9)</f>
        <v>0</v>
      </c>
      <c r="BB216" s="89">
        <v>0</v>
      </c>
      <c r="BC216" s="66">
        <f>SUM(BB216*$E216*$F216*$H216*$K216*$BC$9)</f>
        <v>0</v>
      </c>
      <c r="BD216" s="139">
        <v>0</v>
      </c>
      <c r="BE216" s="66">
        <f>SUM(BD216*$E216*$F216*$H216*$K216*$BE$9)</f>
        <v>0</v>
      </c>
      <c r="BF216" s="66">
        <v>0</v>
      </c>
      <c r="BG216" s="66">
        <f>SUM(BF216*$E216*$F216*$H216*$K216*$BG$9)</f>
        <v>0</v>
      </c>
      <c r="BH216" s="88">
        <v>0</v>
      </c>
      <c r="BI216" s="66">
        <f>SUM(BH216*$E216*$F216*$H216*$K216*$BI$9)</f>
        <v>0</v>
      </c>
      <c r="BJ216" s="88"/>
      <c r="BK216" s="66">
        <f>SUM(BJ216*$E216*$F216*$H216*$K216*$BK$9)</f>
        <v>0</v>
      </c>
      <c r="BL216" s="90"/>
      <c r="BM216" s="66"/>
      <c r="BN216" s="91"/>
      <c r="BO216" s="66">
        <f>SUM(BN216*$E216*$F216*$H216*$K216*$BO$9)</f>
        <v>0</v>
      </c>
      <c r="BP216" s="88"/>
      <c r="BQ216" s="66">
        <f>SUM(BP216*$E216*$F216*$H216*$K216*$BQ$9)</f>
        <v>0</v>
      </c>
      <c r="BR216" s="66"/>
      <c r="BS216" s="66">
        <f>SUM(BR216*$E216*$F216*$H216*$K216*$BS$9)</f>
        <v>0</v>
      </c>
      <c r="BT216" s="88">
        <v>0</v>
      </c>
      <c r="BU216" s="66">
        <f>SUM(BT216*$E216*$F216*$H216*$K216*$BU$9)</f>
        <v>0</v>
      </c>
      <c r="BV216" s="88"/>
      <c r="BW216" s="66">
        <f>SUM(BV216*$E216*$F216*$H216*$K216*$BW$9)</f>
        <v>0</v>
      </c>
      <c r="BX216" s="88"/>
      <c r="BY216" s="66">
        <f>(BX216*$E216*$F216*$H216*$K216*BY$9)</f>
        <v>0</v>
      </c>
      <c r="BZ216" s="66"/>
      <c r="CA216" s="66">
        <f t="shared" ref="CA216:CA218" si="671">(BZ216*$E216*$F216*$H216*$K216*CA$9)</f>
        <v>0</v>
      </c>
      <c r="CB216" s="88"/>
      <c r="CC216" s="66">
        <f t="shared" ref="CC216:CC218" si="672">(CB216*$E216*$F216*$H216*$L216*CC$9)</f>
        <v>0</v>
      </c>
      <c r="CD216" s="88"/>
      <c r="CE216" s="66">
        <f t="shared" ref="CE216:CE218" si="673">(CD216*$E216*$F216*$H216*$M216*CE$9)</f>
        <v>0</v>
      </c>
      <c r="CF216" s="66"/>
      <c r="CG216" s="66">
        <f t="shared" ref="CG216:CG218" si="674">(CF216*$E216*$F216*$H216*$K216*CG$9)</f>
        <v>0</v>
      </c>
      <c r="CH216" s="92"/>
      <c r="CI216" s="66">
        <f t="shared" ref="CI216:CI218" si="675">(CH216*$E216*$F216*$H216*$J216*CI$9)</f>
        <v>0</v>
      </c>
      <c r="CJ216" s="92"/>
      <c r="CK216" s="92"/>
      <c r="CL216" s="93">
        <f t="shared" si="667"/>
        <v>0</v>
      </c>
      <c r="CM216" s="93">
        <f t="shared" si="667"/>
        <v>0</v>
      </c>
      <c r="CN216" s="66">
        <f>[3]ДС!EP217</f>
        <v>1</v>
      </c>
      <c r="CO216" s="67">
        <f>[3]ДС!EQ217</f>
        <v>13618.2816</v>
      </c>
      <c r="CP216" s="94">
        <f t="shared" si="668"/>
        <v>1</v>
      </c>
      <c r="CQ216" s="94">
        <f t="shared" si="668"/>
        <v>13618.2816</v>
      </c>
    </row>
    <row r="217" spans="1:96" s="3" customFormat="1" ht="30" customHeight="1" x14ac:dyDescent="0.25">
      <c r="A217" s="122"/>
      <c r="B217" s="122">
        <v>172</v>
      </c>
      <c r="C217" s="123" t="s">
        <v>477</v>
      </c>
      <c r="D217" s="164" t="s">
        <v>478</v>
      </c>
      <c r="E217" s="80">
        <v>17622</v>
      </c>
      <c r="F217" s="124">
        <v>7.4</v>
      </c>
      <c r="G217" s="82"/>
      <c r="H217" s="83">
        <v>1</v>
      </c>
      <c r="I217" s="84"/>
      <c r="J217" s="85">
        <v>1.4</v>
      </c>
      <c r="K217" s="85">
        <v>1.68</v>
      </c>
      <c r="L217" s="85">
        <v>2.23</v>
      </c>
      <c r="M217" s="86">
        <v>2.57</v>
      </c>
      <c r="N217" s="87">
        <v>5</v>
      </c>
      <c r="O217" s="66">
        <f t="shared" si="670"/>
        <v>912819.6</v>
      </c>
      <c r="P217" s="95"/>
      <c r="Q217" s="66">
        <f>SUM(P217*$E217*$F217*$H217*$J217*$Q$9)</f>
        <v>0</v>
      </c>
      <c r="R217" s="87">
        <v>0</v>
      </c>
      <c r="S217" s="66">
        <f>SUM(R217*$E217*$F217*$H217*$J217*$S$9)</f>
        <v>0</v>
      </c>
      <c r="T217" s="95"/>
      <c r="U217" s="66">
        <f>SUM(T217*$E217*$F217*$H217*$J217*$U$9)</f>
        <v>0</v>
      </c>
      <c r="V217" s="95"/>
      <c r="W217" s="66">
        <f>SUM(V217*$E217*$F217*$H217*$J217*$W$9)</f>
        <v>0</v>
      </c>
      <c r="X217" s="88"/>
      <c r="Y217" s="66"/>
      <c r="Z217" s="95"/>
      <c r="AA217" s="66">
        <f>SUM(Z217*$E217*$F217*$H217*$J217*$AA$9)</f>
        <v>0</v>
      </c>
      <c r="AB217" s="87">
        <v>0</v>
      </c>
      <c r="AC217" s="66">
        <f>SUM(AB217*$E217*$F217*$H217*$J217*$AC$9)</f>
        <v>0</v>
      </c>
      <c r="AD217" s="87">
        <v>0</v>
      </c>
      <c r="AE217" s="66">
        <f>SUM(AD217*$E217*$F217*$H217*$K217*$AE$9)</f>
        <v>0</v>
      </c>
      <c r="AF217" s="87"/>
      <c r="AG217" s="66">
        <f>SUM(AF217*$E217*$F217*$H217*$K217*$AG$9)</f>
        <v>0</v>
      </c>
      <c r="AH217" s="87"/>
      <c r="AI217" s="66">
        <f>SUM(AH217*$E217*$F217*$H217*$J217*$AI$9)</f>
        <v>0</v>
      </c>
      <c r="AJ217" s="95"/>
      <c r="AK217" s="66">
        <f>SUM(AJ217*$E217*$F217*$H217*$J217*$AK$9)</f>
        <v>0</v>
      </c>
      <c r="AL217" s="95"/>
      <c r="AM217" s="66"/>
      <c r="AN217" s="95"/>
      <c r="AO217" s="66">
        <f>SUM(AN217*$E217*$F217*$H217*$J217*$AO$9)</f>
        <v>0</v>
      </c>
      <c r="AP217" s="95"/>
      <c r="AQ217" s="66">
        <f>SUM(AP217*$E217*$F217*$H217*$J217*$AQ$9)</f>
        <v>0</v>
      </c>
      <c r="AR217" s="87"/>
      <c r="AS217" s="66">
        <f>SUM(AR217*$E217*$F217*$H217*$J217*$AS$9)</f>
        <v>0</v>
      </c>
      <c r="AT217" s="95"/>
      <c r="AU217" s="66">
        <f>SUM(AT217*$E217*$F217*$H217*$J217*$AU$9)</f>
        <v>0</v>
      </c>
      <c r="AV217" s="95"/>
      <c r="AW217" s="66">
        <f>SUM(AV217*$E217*$F217*$H217*$J217*$AW$9)</f>
        <v>0</v>
      </c>
      <c r="AX217" s="95"/>
      <c r="AY217" s="66">
        <f>SUM(AX217*$E217*$F217*$H217*$J217*$AY$9)</f>
        <v>0</v>
      </c>
      <c r="AZ217" s="88"/>
      <c r="BA217" s="66">
        <f>SUM(AZ217*$E217*$F217*$H217*$J217*$BA$9)</f>
        <v>0</v>
      </c>
      <c r="BB217" s="96"/>
      <c r="BC217" s="66">
        <f>SUM(BB217*$E217*$F217*$H217*$K217*$BC$9)</f>
        <v>0</v>
      </c>
      <c r="BD217" s="159"/>
      <c r="BE217" s="66">
        <f>SUM(BD217*$E217*$F217*$H217*$K217*$BE$9)</f>
        <v>0</v>
      </c>
      <c r="BF217" s="87"/>
      <c r="BG217" s="66">
        <f>SUM(BF217*$E217*$F217*$H217*$K217*$BG$9)</f>
        <v>0</v>
      </c>
      <c r="BH217" s="95"/>
      <c r="BI217" s="66">
        <f>SUM(BH217*$E217*$F217*$H217*$K217*$BI$9)</f>
        <v>0</v>
      </c>
      <c r="BJ217" s="95"/>
      <c r="BK217" s="66">
        <f>SUM(BJ217*$E217*$F217*$H217*$K217*$BK$9)</f>
        <v>0</v>
      </c>
      <c r="BL217" s="97"/>
      <c r="BM217" s="66"/>
      <c r="BN217" s="95"/>
      <c r="BO217" s="66">
        <f>SUM(BN217*$E217*$F217*$H217*$K217*$BO$9)</f>
        <v>0</v>
      </c>
      <c r="BP217" s="95"/>
      <c r="BQ217" s="66">
        <f>SUM(BP217*$E217*$F217*$H217*$K217*$BQ$9)</f>
        <v>0</v>
      </c>
      <c r="BR217" s="87"/>
      <c r="BS217" s="66">
        <f>SUM(BR217*$E217*$F217*$H217*$K217*$BS$9)</f>
        <v>0</v>
      </c>
      <c r="BT217" s="95"/>
      <c r="BU217" s="66">
        <f>SUM(BT217*$E217*$F217*$H217*$K217*$BU$9)</f>
        <v>0</v>
      </c>
      <c r="BV217" s="88"/>
      <c r="BW217" s="66">
        <f>SUM(BV217*$E217*$F217*$H217*$K217*$BW$9)</f>
        <v>0</v>
      </c>
      <c r="BX217" s="88"/>
      <c r="BY217" s="66">
        <f>(BX217*$E217*$F217*$H217*$K217*BY$9)</f>
        <v>0</v>
      </c>
      <c r="BZ217" s="66"/>
      <c r="CA217" s="66">
        <f t="shared" si="671"/>
        <v>0</v>
      </c>
      <c r="CB217" s="95"/>
      <c r="CC217" s="66">
        <f t="shared" si="672"/>
        <v>0</v>
      </c>
      <c r="CD217" s="95"/>
      <c r="CE217" s="66">
        <f t="shared" si="673"/>
        <v>0</v>
      </c>
      <c r="CF217" s="66"/>
      <c r="CG217" s="66">
        <f t="shared" si="674"/>
        <v>0</v>
      </c>
      <c r="CH217" s="92"/>
      <c r="CI217" s="66">
        <f t="shared" si="675"/>
        <v>0</v>
      </c>
      <c r="CJ217" s="92"/>
      <c r="CK217" s="92"/>
      <c r="CL217" s="93">
        <f t="shared" si="667"/>
        <v>5</v>
      </c>
      <c r="CM217" s="93">
        <f t="shared" si="667"/>
        <v>912819.6</v>
      </c>
      <c r="CN217" s="66">
        <f>[3]ДС!EP218</f>
        <v>0</v>
      </c>
      <c r="CO217" s="67">
        <f>[3]ДС!EQ218</f>
        <v>0</v>
      </c>
      <c r="CP217" s="94">
        <f t="shared" si="668"/>
        <v>5</v>
      </c>
      <c r="CQ217" s="94">
        <f t="shared" si="668"/>
        <v>912819.6</v>
      </c>
    </row>
    <row r="218" spans="1:96" s="3" customFormat="1" ht="30" customHeight="1" x14ac:dyDescent="0.25">
      <c r="A218" s="122"/>
      <c r="B218" s="122">
        <v>173</v>
      </c>
      <c r="C218" s="123" t="s">
        <v>479</v>
      </c>
      <c r="D218" s="100" t="s">
        <v>480</v>
      </c>
      <c r="E218" s="80">
        <v>17622</v>
      </c>
      <c r="F218" s="81">
        <v>0.4</v>
      </c>
      <c r="G218" s="82"/>
      <c r="H218" s="129">
        <v>1</v>
      </c>
      <c r="I218" s="130"/>
      <c r="J218" s="137">
        <v>1.4</v>
      </c>
      <c r="K218" s="137">
        <v>1.68</v>
      </c>
      <c r="L218" s="137">
        <v>2.23</v>
      </c>
      <c r="M218" s="138">
        <v>2.57</v>
      </c>
      <c r="N218" s="95">
        <v>0</v>
      </c>
      <c r="O218" s="66">
        <f t="shared" si="670"/>
        <v>0</v>
      </c>
      <c r="P218" s="88"/>
      <c r="Q218" s="66">
        <f>SUM(P218*$E218*$F218*$H218*$J218*$Q$9)</f>
        <v>0</v>
      </c>
      <c r="R218" s="66">
        <v>20</v>
      </c>
      <c r="S218" s="66">
        <f>SUM(R218*$E218*$F218*$H218*$J218*$S$9)</f>
        <v>197366.39999999999</v>
      </c>
      <c r="T218" s="66">
        <v>25</v>
      </c>
      <c r="U218" s="66">
        <f>SUM(T218*$E218*$F218*$H218*$J218*$U$9)</f>
        <v>246707.99999999997</v>
      </c>
      <c r="V218" s="88"/>
      <c r="W218" s="66">
        <f>SUM(V218*$E218*$F218*$H218*$J218*$W$9)</f>
        <v>0</v>
      </c>
      <c r="X218" s="88"/>
      <c r="Y218" s="87"/>
      <c r="Z218" s="88">
        <v>0</v>
      </c>
      <c r="AA218" s="66">
        <f>SUM(Z218*$E218*$F218*$H218*$J218*$AA$9)</f>
        <v>0</v>
      </c>
      <c r="AB218" s="66"/>
      <c r="AC218" s="66">
        <f>SUM(AB218*$E218*$F218*$H218*$J218*$AC$9)</f>
        <v>0</v>
      </c>
      <c r="AD218" s="66"/>
      <c r="AE218" s="66">
        <f>SUM(AD218*$E218*$F218*$H218*$K218*$AE$9)</f>
        <v>0</v>
      </c>
      <c r="AF218" s="66"/>
      <c r="AG218" s="66">
        <f>SUM(AF218*$E218*$F218*$H218*$K218*$AG$9)</f>
        <v>0</v>
      </c>
      <c r="AH218" s="66"/>
      <c r="AI218" s="66">
        <f>SUM(AH218*$E218*$F218*$H218*$J218*$AI$9)</f>
        <v>0</v>
      </c>
      <c r="AJ218" s="88"/>
      <c r="AK218" s="66">
        <f>SUM(AJ218*$E218*$F218*$H218*$J218*$AK$9)</f>
        <v>0</v>
      </c>
      <c r="AL218" s="88"/>
      <c r="AM218" s="87"/>
      <c r="AN218" s="88"/>
      <c r="AO218" s="66">
        <f>SUM(AN218*$E218*$F218*$H218*$J218*$AO$9)</f>
        <v>0</v>
      </c>
      <c r="AP218" s="95"/>
      <c r="AQ218" s="66">
        <f>SUM(AP218*$E218*$F218*$H218*$J218*$AQ$9)</f>
        <v>0</v>
      </c>
      <c r="AR218" s="66"/>
      <c r="AS218" s="66">
        <f>SUM(AR218*$E218*$F218*$H218*$J218*$AS$9)</f>
        <v>0</v>
      </c>
      <c r="AT218" s="88"/>
      <c r="AU218" s="66">
        <f>SUM(AT218*$E218*$F218*$H218*$J218*$AU$9)</f>
        <v>0</v>
      </c>
      <c r="AV218" s="88"/>
      <c r="AW218" s="66">
        <f>SUM(AV218*$E218*$F218*$H218*$J218*$AW$9)</f>
        <v>0</v>
      </c>
      <c r="AX218" s="87"/>
      <c r="AY218" s="66">
        <f>SUM(AX218*$E218*$F218*$H218*$J218*$AY$9)</f>
        <v>0</v>
      </c>
      <c r="AZ218" s="88"/>
      <c r="BA218" s="66">
        <f>SUM(AZ218*$E218*$F218*$H218*$J218*$BA$9)</f>
        <v>0</v>
      </c>
      <c r="BB218" s="96"/>
      <c r="BC218" s="66">
        <f>SUM(BB218*$E218*$F218*$H218*$K218*$BC$9)</f>
        <v>0</v>
      </c>
      <c r="BD218" s="139"/>
      <c r="BE218" s="66">
        <f>SUM(BD218*$E218*$F218*$H218*$K218*$BE$9)</f>
        <v>0</v>
      </c>
      <c r="BF218" s="131"/>
      <c r="BG218" s="66">
        <f>SUM(BF218*$E218*$F218*$H218*$K218*$BG$9)</f>
        <v>0</v>
      </c>
      <c r="BH218" s="88"/>
      <c r="BI218" s="66">
        <f>SUM(BH218*$E218*$F218*$H218*$K218*$BI$9)</f>
        <v>0</v>
      </c>
      <c r="BJ218" s="88"/>
      <c r="BK218" s="66">
        <f>SUM(BJ218*$E218*$F218*$H218*$K218*$BK$9)</f>
        <v>0</v>
      </c>
      <c r="BL218" s="132"/>
      <c r="BM218" s="66"/>
      <c r="BN218" s="91"/>
      <c r="BO218" s="66">
        <f>SUM(BN218*$E218*$F218*$H218*$K218*$BO$9)</f>
        <v>0</v>
      </c>
      <c r="BP218" s="88"/>
      <c r="BQ218" s="66">
        <f>SUM(BP218*$E218*$F218*$H218*$K218*$BQ$9)</f>
        <v>0</v>
      </c>
      <c r="BR218" s="66"/>
      <c r="BS218" s="66">
        <f>SUM(BR218*$E218*$F218*$H218*$K218*$BS$9)</f>
        <v>0</v>
      </c>
      <c r="BT218" s="88"/>
      <c r="BU218" s="66">
        <f>SUM(BT218*$E218*$F218*$H218*$K218*$BU$9)</f>
        <v>0</v>
      </c>
      <c r="BV218" s="88"/>
      <c r="BW218" s="66">
        <f>SUM(BV218*$E218*$F218*$H218*$K218*$BW$9)</f>
        <v>0</v>
      </c>
      <c r="BX218" s="88"/>
      <c r="BY218" s="66">
        <f>(BX218*$E218*$F218*$H218*$K218*BY$9)</f>
        <v>0</v>
      </c>
      <c r="BZ218" s="66"/>
      <c r="CA218" s="66">
        <f t="shared" si="671"/>
        <v>0</v>
      </c>
      <c r="CB218" s="88"/>
      <c r="CC218" s="66">
        <f t="shared" si="672"/>
        <v>0</v>
      </c>
      <c r="CD218" s="91"/>
      <c r="CE218" s="66">
        <f t="shared" si="673"/>
        <v>0</v>
      </c>
      <c r="CF218" s="66"/>
      <c r="CG218" s="66">
        <f t="shared" si="674"/>
        <v>0</v>
      </c>
      <c r="CH218" s="140"/>
      <c r="CI218" s="66">
        <f t="shared" si="675"/>
        <v>0</v>
      </c>
      <c r="CJ218" s="140"/>
      <c r="CK218" s="140"/>
      <c r="CL218" s="93">
        <f t="shared" si="667"/>
        <v>45</v>
      </c>
      <c r="CM218" s="93">
        <f t="shared" si="667"/>
        <v>444074.39999999997</v>
      </c>
      <c r="CN218" s="66">
        <f>[3]ДС!EP219</f>
        <v>2091</v>
      </c>
      <c r="CO218" s="67">
        <f>[3]ДС!EQ219</f>
        <v>21635304.767999999</v>
      </c>
      <c r="CP218" s="94">
        <f t="shared" si="668"/>
        <v>2136</v>
      </c>
      <c r="CQ218" s="94">
        <f t="shared" si="668"/>
        <v>22079379.167999998</v>
      </c>
    </row>
    <row r="219" spans="1:96" s="3" customFormat="1" ht="45" customHeight="1" x14ac:dyDescent="0.25">
      <c r="A219" s="122"/>
      <c r="B219" s="122">
        <v>174</v>
      </c>
      <c r="C219" s="207" t="s">
        <v>481</v>
      </c>
      <c r="D219" s="167" t="s">
        <v>482</v>
      </c>
      <c r="E219" s="80">
        <v>17622</v>
      </c>
      <c r="F219" s="193">
        <v>2.5</v>
      </c>
      <c r="G219" s="190">
        <v>1.09E-2</v>
      </c>
      <c r="H219" s="129">
        <v>1</v>
      </c>
      <c r="I219" s="130"/>
      <c r="J219" s="137">
        <v>1.4</v>
      </c>
      <c r="K219" s="137">
        <v>1.68</v>
      </c>
      <c r="L219" s="137">
        <v>2.23</v>
      </c>
      <c r="M219" s="138">
        <v>2.57</v>
      </c>
      <c r="N219" s="95">
        <v>0</v>
      </c>
      <c r="O219" s="105">
        <f t="shared" ref="O219:O241" si="676">(N219*$E219*$F219*((1-$G219)+$G219*$J219*$H219))</f>
        <v>0</v>
      </c>
      <c r="P219" s="95"/>
      <c r="Q219" s="105">
        <f t="shared" ref="Q219:Q241" si="677">(P219*$E219*$F219*((1-$G219)+$G219*$J219*$H219))</f>
        <v>0</v>
      </c>
      <c r="R219" s="87">
        <v>0</v>
      </c>
      <c r="S219" s="105">
        <f t="shared" ref="S219:S240" si="678">(R219*$E219*$F219*((1-$G219)+$G219*$J219*$H219))</f>
        <v>0</v>
      </c>
      <c r="T219" s="87"/>
      <c r="U219" s="105">
        <f t="shared" ref="U219:U241" si="679">(T219*$E219*$F219*((1-$G219)+$G219*$J219*$H219))</f>
        <v>0</v>
      </c>
      <c r="V219" s="95"/>
      <c r="W219" s="105">
        <f t="shared" ref="W219:W241" si="680">(V219*$E219*$F219*((1-$G219)+$G219*$J219*$H219))</f>
        <v>0</v>
      </c>
      <c r="X219" s="95"/>
      <c r="Y219" s="105">
        <f t="shared" ref="Y219:Y241" si="681">(X219*$E219*$F219*((1-$G219)+$G219*$J219*$H219))</f>
        <v>0</v>
      </c>
      <c r="Z219" s="95"/>
      <c r="AA219" s="105"/>
      <c r="AB219" s="87"/>
      <c r="AC219" s="105">
        <f t="shared" ref="AC219:AC241" si="682">(AB219*$E219*$F219*((1-$G219)+$G219*$J219*$H219))</f>
        <v>0</v>
      </c>
      <c r="AD219" s="87"/>
      <c r="AE219" s="105">
        <f t="shared" ref="AE219:AE241" si="683">(AD219*$E219*$F219*((1-$G219)+$G219*$K219*$H219))</f>
        <v>0</v>
      </c>
      <c r="AF219" s="87"/>
      <c r="AG219" s="105">
        <f t="shared" ref="AG219:AG241" si="684">(AF219*$E219*$F219*((1-$G219)+$G219*$K219*$H219))</f>
        <v>0</v>
      </c>
      <c r="AH219" s="87"/>
      <c r="AI219" s="105">
        <f t="shared" ref="AI219:AI241" si="685">(AH219*$E219*$F219*((1-$G219)+$G219*$J219*$H219))</f>
        <v>0</v>
      </c>
      <c r="AJ219" s="95"/>
      <c r="AK219" s="105">
        <f t="shared" ref="AK219:AK241" si="686">(AJ219*$E219*$F219*((1-$G219)+$G219*$J219*$H219))</f>
        <v>0</v>
      </c>
      <c r="AL219" s="95"/>
      <c r="AM219" s="87"/>
      <c r="AN219" s="95"/>
      <c r="AO219" s="105">
        <f t="shared" ref="AO219:AO241" si="687">(AN219*$E219*$F219*((1-$G219)+$G219*$J219*$H219))</f>
        <v>0</v>
      </c>
      <c r="AP219" s="95"/>
      <c r="AQ219" s="105">
        <f t="shared" ref="AQ219:AQ241" si="688">(AP219*$E219*$F219*((1-$G219)+$G219*$J219*$H219))</f>
        <v>0</v>
      </c>
      <c r="AR219" s="87"/>
      <c r="AS219" s="105">
        <f t="shared" ref="AS219:AS241" si="689">(AR219*$E219*$F219*((1-$G219)+$G219*$J219*$H219))</f>
        <v>0</v>
      </c>
      <c r="AT219" s="95"/>
      <c r="AU219" s="105">
        <f t="shared" ref="AU219:AU241" si="690">(AT219*$E219*$F219*((1-$G219)+$G219*$J219*$H219))</f>
        <v>0</v>
      </c>
      <c r="AV219" s="95"/>
      <c r="AW219" s="105">
        <f t="shared" ref="AW219:AW241" si="691">(AV219*$E219*$F219*((1-$G219)+$G219*$J219*$H219))</f>
        <v>0</v>
      </c>
      <c r="AX219" s="95"/>
      <c r="AY219" s="105"/>
      <c r="AZ219" s="95"/>
      <c r="BA219" s="105">
        <f t="shared" ref="BA219:BA241" si="692">(AZ219*$E219*$F219*((1-$G219)+$G219*$J219*$H219))</f>
        <v>0</v>
      </c>
      <c r="BB219" s="96"/>
      <c r="BC219" s="105">
        <f t="shared" ref="BC219:BC241" si="693">(BB219*$E219*$F219*((1-$G219)+$G219*$K219*$H219))</f>
        <v>0</v>
      </c>
      <c r="BD219" s="150"/>
      <c r="BE219" s="105">
        <f t="shared" ref="BE219:BE241" si="694">(BD219*$E219*$F219*((1-$G219)+$G219*$K219*$H219))</f>
        <v>0</v>
      </c>
      <c r="BF219" s="136"/>
      <c r="BG219" s="105">
        <f t="shared" ref="BG219:BG241" si="695">(BF219*$E219*$F219*((1-$G219)+$G219*$K219*$H219))</f>
        <v>0</v>
      </c>
      <c r="BH219" s="87">
        <v>37</v>
      </c>
      <c r="BI219" s="105">
        <f t="shared" ref="BI219:BI241" si="696">(BH219*$E219*$F219*((1-$G219)+$G219*$K219*$H219))</f>
        <v>1642116.8194200001</v>
      </c>
      <c r="BJ219" s="95"/>
      <c r="BK219" s="105">
        <f t="shared" ref="BK219:BK241" si="697">(BJ219*$E219*$F219*((1-$G219)+$G219*$K219*$H219))</f>
        <v>0</v>
      </c>
      <c r="BL219" s="144"/>
      <c r="BM219" s="105"/>
      <c r="BN219" s="126"/>
      <c r="BO219" s="105">
        <f t="shared" ref="BO219:BO241" si="698">(BN219*$E219*$F219*((1-$G219)+$G219*$K219*$H219))</f>
        <v>0</v>
      </c>
      <c r="BP219" s="95"/>
      <c r="BQ219" s="105"/>
      <c r="BR219" s="87"/>
      <c r="BS219" s="105">
        <f t="shared" ref="BS219:BS241" si="699">(BR219*$E219*$F219*((1-$G219)+$G219*$K219*$H219))</f>
        <v>0</v>
      </c>
      <c r="BT219" s="95"/>
      <c r="BU219" s="105">
        <f t="shared" ref="BU219:BU241" si="700">(BT219*$E219*$F219*((1-$G219)+$G219*$K219*$H219))</f>
        <v>0</v>
      </c>
      <c r="BV219" s="95"/>
      <c r="BW219" s="105">
        <f t="shared" ref="BW219:BW241" si="701">(BV219*$E219*$F219*((1-$G219)+$G219*$K219*$H219))</f>
        <v>0</v>
      </c>
      <c r="BX219" s="95"/>
      <c r="BY219" s="105">
        <f t="shared" ref="BY219:BY241" si="702">(BX219*$E219*$F219*((1-$G219)+$G219*$K219*$H219))</f>
        <v>0</v>
      </c>
      <c r="BZ219" s="66"/>
      <c r="CA219" s="105">
        <f t="shared" ref="CA219:CA241" si="703">(BZ219*$E219*$F219*((1-$G219)+$G219*$K219*$H219))</f>
        <v>0</v>
      </c>
      <c r="CB219" s="95"/>
      <c r="CC219" s="105">
        <f t="shared" ref="CC219:CC241" si="704">(CB219*$E219*$F219*((1-$G219)+$G219*$L219*$H219))</f>
        <v>0</v>
      </c>
      <c r="CD219" s="126"/>
      <c r="CE219" s="105">
        <f t="shared" ref="CE219:CE241" si="705">(CD219*$E219*$F219*((1-$G219)+$G219*$M219*$H219))</f>
        <v>0</v>
      </c>
      <c r="CF219" s="87"/>
      <c r="CG219" s="87"/>
      <c r="CH219" s="87"/>
      <c r="CI219" s="87"/>
      <c r="CJ219" s="140"/>
      <c r="CK219" s="140"/>
      <c r="CL219" s="93">
        <f t="shared" si="667"/>
        <v>37</v>
      </c>
      <c r="CM219" s="93">
        <f t="shared" si="667"/>
        <v>1642116.8194200001</v>
      </c>
      <c r="CN219" s="66">
        <f>[3]ДС!EP220</f>
        <v>50</v>
      </c>
      <c r="CO219" s="67">
        <f>[3]ДС!EQ220</f>
        <v>2212353.9899999998</v>
      </c>
      <c r="CP219" s="94">
        <f t="shared" si="668"/>
        <v>87</v>
      </c>
      <c r="CQ219" s="94">
        <f t="shared" si="668"/>
        <v>3854470.8094199998</v>
      </c>
    </row>
    <row r="220" spans="1:96" s="3" customFormat="1" ht="45" customHeight="1" x14ac:dyDescent="0.25">
      <c r="A220" s="122"/>
      <c r="B220" s="122">
        <v>175</v>
      </c>
      <c r="C220" s="207" t="s">
        <v>483</v>
      </c>
      <c r="D220" s="208" t="s">
        <v>484</v>
      </c>
      <c r="E220" s="80">
        <v>17622</v>
      </c>
      <c r="F220" s="193">
        <v>5.36</v>
      </c>
      <c r="G220" s="190">
        <v>5.1000000000000004E-3</v>
      </c>
      <c r="H220" s="129">
        <v>1</v>
      </c>
      <c r="I220" s="130"/>
      <c r="J220" s="137">
        <v>1.4</v>
      </c>
      <c r="K220" s="137">
        <v>1.68</v>
      </c>
      <c r="L220" s="137">
        <v>2.23</v>
      </c>
      <c r="M220" s="138">
        <v>2.57</v>
      </c>
      <c r="N220" s="95">
        <v>0</v>
      </c>
      <c r="O220" s="105">
        <f t="shared" si="676"/>
        <v>0</v>
      </c>
      <c r="P220" s="95"/>
      <c r="Q220" s="105">
        <f t="shared" si="677"/>
        <v>0</v>
      </c>
      <c r="R220" s="87">
        <v>0</v>
      </c>
      <c r="S220" s="105">
        <f t="shared" si="678"/>
        <v>0</v>
      </c>
      <c r="T220" s="87"/>
      <c r="U220" s="105">
        <f t="shared" si="679"/>
        <v>0</v>
      </c>
      <c r="V220" s="95"/>
      <c r="W220" s="105">
        <f t="shared" si="680"/>
        <v>0</v>
      </c>
      <c r="X220" s="95"/>
      <c r="Y220" s="105">
        <f t="shared" si="681"/>
        <v>0</v>
      </c>
      <c r="Z220" s="95"/>
      <c r="AA220" s="105"/>
      <c r="AB220" s="87"/>
      <c r="AC220" s="105">
        <f t="shared" si="682"/>
        <v>0</v>
      </c>
      <c r="AD220" s="87"/>
      <c r="AE220" s="105">
        <f t="shared" si="683"/>
        <v>0</v>
      </c>
      <c r="AF220" s="87"/>
      <c r="AG220" s="105">
        <f t="shared" si="684"/>
        <v>0</v>
      </c>
      <c r="AH220" s="87"/>
      <c r="AI220" s="105">
        <f t="shared" si="685"/>
        <v>0</v>
      </c>
      <c r="AJ220" s="95"/>
      <c r="AK220" s="105">
        <f t="shared" si="686"/>
        <v>0</v>
      </c>
      <c r="AL220" s="95"/>
      <c r="AM220" s="87"/>
      <c r="AN220" s="95"/>
      <c r="AO220" s="105">
        <f t="shared" si="687"/>
        <v>0</v>
      </c>
      <c r="AP220" s="95"/>
      <c r="AQ220" s="105">
        <f t="shared" si="688"/>
        <v>0</v>
      </c>
      <c r="AR220" s="87"/>
      <c r="AS220" s="105">
        <f t="shared" si="689"/>
        <v>0</v>
      </c>
      <c r="AT220" s="95"/>
      <c r="AU220" s="105">
        <f t="shared" si="690"/>
        <v>0</v>
      </c>
      <c r="AV220" s="95"/>
      <c r="AW220" s="105">
        <f t="shared" si="691"/>
        <v>0</v>
      </c>
      <c r="AX220" s="95"/>
      <c r="AY220" s="105"/>
      <c r="AZ220" s="95"/>
      <c r="BA220" s="105">
        <f t="shared" si="692"/>
        <v>0</v>
      </c>
      <c r="BB220" s="96"/>
      <c r="BC220" s="105">
        <f t="shared" si="693"/>
        <v>0</v>
      </c>
      <c r="BD220" s="150"/>
      <c r="BE220" s="105">
        <f t="shared" si="694"/>
        <v>0</v>
      </c>
      <c r="BF220" s="136"/>
      <c r="BG220" s="105">
        <f t="shared" si="695"/>
        <v>0</v>
      </c>
      <c r="BH220" s="87">
        <v>145</v>
      </c>
      <c r="BI220" s="105">
        <f t="shared" si="696"/>
        <v>13743315.498211201</v>
      </c>
      <c r="BJ220" s="95"/>
      <c r="BK220" s="105">
        <f t="shared" si="697"/>
        <v>0</v>
      </c>
      <c r="BL220" s="144"/>
      <c r="BM220" s="105"/>
      <c r="BN220" s="126"/>
      <c r="BO220" s="105">
        <f t="shared" si="698"/>
        <v>0</v>
      </c>
      <c r="BP220" s="95"/>
      <c r="BQ220" s="105"/>
      <c r="BR220" s="87"/>
      <c r="BS220" s="105">
        <f t="shared" si="699"/>
        <v>0</v>
      </c>
      <c r="BT220" s="95"/>
      <c r="BU220" s="105">
        <f t="shared" si="700"/>
        <v>0</v>
      </c>
      <c r="BV220" s="95"/>
      <c r="BW220" s="105">
        <f t="shared" si="701"/>
        <v>0</v>
      </c>
      <c r="BX220" s="95"/>
      <c r="BY220" s="105">
        <f t="shared" si="702"/>
        <v>0</v>
      </c>
      <c r="BZ220" s="66"/>
      <c r="CA220" s="105">
        <f t="shared" si="703"/>
        <v>0</v>
      </c>
      <c r="CB220" s="95"/>
      <c r="CC220" s="105">
        <f t="shared" si="704"/>
        <v>0</v>
      </c>
      <c r="CD220" s="126"/>
      <c r="CE220" s="105">
        <f t="shared" si="705"/>
        <v>0</v>
      </c>
      <c r="CF220" s="87"/>
      <c r="CG220" s="87"/>
      <c r="CH220" s="87"/>
      <c r="CI220" s="87"/>
      <c r="CJ220" s="140"/>
      <c r="CK220" s="140"/>
      <c r="CL220" s="93">
        <f t="shared" si="667"/>
        <v>145</v>
      </c>
      <c r="CM220" s="93">
        <f t="shared" si="667"/>
        <v>13743315.498211201</v>
      </c>
      <c r="CN220" s="66">
        <f>[3]ДС!EP221</f>
        <v>220</v>
      </c>
      <c r="CO220" s="67">
        <f>[3]ДС!EQ221</f>
        <v>20822253.319296002</v>
      </c>
      <c r="CP220" s="94">
        <f t="shared" si="668"/>
        <v>365</v>
      </c>
      <c r="CQ220" s="94">
        <f t="shared" si="668"/>
        <v>34565568.817507207</v>
      </c>
    </row>
    <row r="221" spans="1:96" s="3" customFormat="1" ht="42.75" customHeight="1" x14ac:dyDescent="0.25">
      <c r="A221" s="122"/>
      <c r="B221" s="122">
        <v>176</v>
      </c>
      <c r="C221" s="207" t="s">
        <v>485</v>
      </c>
      <c r="D221" s="167" t="s">
        <v>486</v>
      </c>
      <c r="E221" s="80">
        <v>17622</v>
      </c>
      <c r="F221" s="193">
        <v>4.0599999999999996</v>
      </c>
      <c r="G221" s="190">
        <v>0.1794</v>
      </c>
      <c r="H221" s="129">
        <v>1</v>
      </c>
      <c r="I221" s="130"/>
      <c r="J221" s="137">
        <v>1.4</v>
      </c>
      <c r="K221" s="137">
        <v>1.68</v>
      </c>
      <c r="L221" s="137">
        <v>2.23</v>
      </c>
      <c r="M221" s="138">
        <v>2.57</v>
      </c>
      <c r="N221" s="95">
        <v>0</v>
      </c>
      <c r="O221" s="105">
        <f t="shared" si="676"/>
        <v>0</v>
      </c>
      <c r="P221" s="95"/>
      <c r="Q221" s="105">
        <f t="shared" si="677"/>
        <v>0</v>
      </c>
      <c r="R221" s="87">
        <v>0</v>
      </c>
      <c r="S221" s="105">
        <f t="shared" si="678"/>
        <v>0</v>
      </c>
      <c r="T221" s="87"/>
      <c r="U221" s="105">
        <f t="shared" si="679"/>
        <v>0</v>
      </c>
      <c r="V221" s="95"/>
      <c r="W221" s="105">
        <f t="shared" si="680"/>
        <v>0</v>
      </c>
      <c r="X221" s="95"/>
      <c r="Y221" s="105">
        <f t="shared" si="681"/>
        <v>0</v>
      </c>
      <c r="Z221" s="95"/>
      <c r="AA221" s="105"/>
      <c r="AB221" s="87"/>
      <c r="AC221" s="105">
        <f t="shared" si="682"/>
        <v>0</v>
      </c>
      <c r="AD221" s="87"/>
      <c r="AE221" s="105">
        <f t="shared" si="683"/>
        <v>0</v>
      </c>
      <c r="AF221" s="87"/>
      <c r="AG221" s="105">
        <f t="shared" si="684"/>
        <v>0</v>
      </c>
      <c r="AH221" s="87"/>
      <c r="AI221" s="105">
        <f t="shared" si="685"/>
        <v>0</v>
      </c>
      <c r="AJ221" s="95"/>
      <c r="AK221" s="105">
        <f t="shared" si="686"/>
        <v>0</v>
      </c>
      <c r="AL221" s="95"/>
      <c r="AM221" s="87"/>
      <c r="AN221" s="95"/>
      <c r="AO221" s="105">
        <f t="shared" si="687"/>
        <v>0</v>
      </c>
      <c r="AP221" s="95"/>
      <c r="AQ221" s="105">
        <f t="shared" si="688"/>
        <v>0</v>
      </c>
      <c r="AR221" s="87"/>
      <c r="AS221" s="105">
        <f t="shared" si="689"/>
        <v>0</v>
      </c>
      <c r="AT221" s="95"/>
      <c r="AU221" s="105">
        <f t="shared" si="690"/>
        <v>0</v>
      </c>
      <c r="AV221" s="95"/>
      <c r="AW221" s="105">
        <f t="shared" si="691"/>
        <v>0</v>
      </c>
      <c r="AX221" s="95"/>
      <c r="AY221" s="105"/>
      <c r="AZ221" s="95"/>
      <c r="BA221" s="105">
        <f t="shared" si="692"/>
        <v>0</v>
      </c>
      <c r="BB221" s="96"/>
      <c r="BC221" s="105">
        <f t="shared" si="693"/>
        <v>0</v>
      </c>
      <c r="BD221" s="150"/>
      <c r="BE221" s="105">
        <f t="shared" si="694"/>
        <v>0</v>
      </c>
      <c r="BF221" s="136"/>
      <c r="BG221" s="105">
        <f t="shared" si="695"/>
        <v>0</v>
      </c>
      <c r="BH221" s="87"/>
      <c r="BI221" s="105">
        <f t="shared" si="696"/>
        <v>0</v>
      </c>
      <c r="BJ221" s="95"/>
      <c r="BK221" s="105">
        <f t="shared" si="697"/>
        <v>0</v>
      </c>
      <c r="BL221" s="144"/>
      <c r="BM221" s="105"/>
      <c r="BN221" s="126"/>
      <c r="BO221" s="105">
        <f t="shared" si="698"/>
        <v>0</v>
      </c>
      <c r="BP221" s="95"/>
      <c r="BQ221" s="105"/>
      <c r="BR221" s="87"/>
      <c r="BS221" s="105">
        <f t="shared" si="699"/>
        <v>0</v>
      </c>
      <c r="BT221" s="95"/>
      <c r="BU221" s="105">
        <f t="shared" si="700"/>
        <v>0</v>
      </c>
      <c r="BV221" s="95"/>
      <c r="BW221" s="105">
        <f t="shared" si="701"/>
        <v>0</v>
      </c>
      <c r="BX221" s="95"/>
      <c r="BY221" s="105">
        <f t="shared" si="702"/>
        <v>0</v>
      </c>
      <c r="BZ221" s="66"/>
      <c r="CA221" s="105">
        <f t="shared" si="703"/>
        <v>0</v>
      </c>
      <c r="CB221" s="95"/>
      <c r="CC221" s="105">
        <f t="shared" si="704"/>
        <v>0</v>
      </c>
      <c r="CD221" s="126"/>
      <c r="CE221" s="105">
        <f t="shared" si="705"/>
        <v>0</v>
      </c>
      <c r="CF221" s="87"/>
      <c r="CG221" s="87"/>
      <c r="CH221" s="87"/>
      <c r="CI221" s="87"/>
      <c r="CJ221" s="140"/>
      <c r="CK221" s="140"/>
      <c r="CL221" s="93">
        <f t="shared" si="667"/>
        <v>0</v>
      </c>
      <c r="CM221" s="93">
        <f t="shared" si="667"/>
        <v>0</v>
      </c>
      <c r="CN221" s="66">
        <f>[3]ДС!EP222</f>
        <v>0</v>
      </c>
      <c r="CO221" s="67">
        <f>[3]ДС!EQ222</f>
        <v>0</v>
      </c>
      <c r="CP221" s="94">
        <f t="shared" si="668"/>
        <v>0</v>
      </c>
      <c r="CQ221" s="94">
        <f t="shared" si="668"/>
        <v>0</v>
      </c>
    </row>
    <row r="222" spans="1:96" s="3" customFormat="1" ht="45" customHeight="1" x14ac:dyDescent="0.25">
      <c r="A222" s="122"/>
      <c r="B222" s="122">
        <v>177</v>
      </c>
      <c r="C222" s="122" t="s">
        <v>487</v>
      </c>
      <c r="D222" s="123" t="s">
        <v>488</v>
      </c>
      <c r="E222" s="80">
        <v>17622</v>
      </c>
      <c r="F222" s="232">
        <v>0.55000000000000004</v>
      </c>
      <c r="G222" s="190">
        <v>4.8800000000000003E-2</v>
      </c>
      <c r="H222" s="129">
        <v>1</v>
      </c>
      <c r="I222" s="130"/>
      <c r="J222" s="137">
        <v>1.4</v>
      </c>
      <c r="K222" s="137">
        <v>1.68</v>
      </c>
      <c r="L222" s="137">
        <v>2.23</v>
      </c>
      <c r="M222" s="138">
        <v>2.57</v>
      </c>
      <c r="N222" s="87">
        <v>1</v>
      </c>
      <c r="O222" s="105">
        <f t="shared" si="676"/>
        <v>9881.2897919999996</v>
      </c>
      <c r="P222" s="95"/>
      <c r="Q222" s="105">
        <f t="shared" si="677"/>
        <v>0</v>
      </c>
      <c r="R222" s="87">
        <v>0</v>
      </c>
      <c r="S222" s="105">
        <f t="shared" si="678"/>
        <v>0</v>
      </c>
      <c r="T222" s="87"/>
      <c r="U222" s="105">
        <f t="shared" si="679"/>
        <v>0</v>
      </c>
      <c r="V222" s="95"/>
      <c r="W222" s="105">
        <f t="shared" si="680"/>
        <v>0</v>
      </c>
      <c r="X222" s="95"/>
      <c r="Y222" s="105">
        <f t="shared" si="681"/>
        <v>0</v>
      </c>
      <c r="Z222" s="95"/>
      <c r="AA222" s="105"/>
      <c r="AB222" s="87"/>
      <c r="AC222" s="105">
        <f t="shared" si="682"/>
        <v>0</v>
      </c>
      <c r="AD222" s="87"/>
      <c r="AE222" s="105">
        <f t="shared" si="683"/>
        <v>0</v>
      </c>
      <c r="AF222" s="87"/>
      <c r="AG222" s="105">
        <f t="shared" si="684"/>
        <v>0</v>
      </c>
      <c r="AH222" s="87"/>
      <c r="AI222" s="105">
        <f t="shared" si="685"/>
        <v>0</v>
      </c>
      <c r="AJ222" s="95"/>
      <c r="AK222" s="105">
        <f t="shared" si="686"/>
        <v>0</v>
      </c>
      <c r="AL222" s="95"/>
      <c r="AM222" s="87"/>
      <c r="AN222" s="95"/>
      <c r="AO222" s="105">
        <f t="shared" si="687"/>
        <v>0</v>
      </c>
      <c r="AP222" s="95"/>
      <c r="AQ222" s="105">
        <f t="shared" si="688"/>
        <v>0</v>
      </c>
      <c r="AR222" s="87"/>
      <c r="AS222" s="105">
        <f t="shared" si="689"/>
        <v>0</v>
      </c>
      <c r="AT222" s="95"/>
      <c r="AU222" s="105">
        <f t="shared" si="690"/>
        <v>0</v>
      </c>
      <c r="AV222" s="95"/>
      <c r="AW222" s="105">
        <f t="shared" si="691"/>
        <v>0</v>
      </c>
      <c r="AX222" s="95"/>
      <c r="AY222" s="105"/>
      <c r="AZ222" s="95"/>
      <c r="BA222" s="105">
        <f t="shared" si="692"/>
        <v>0</v>
      </c>
      <c r="BB222" s="96"/>
      <c r="BC222" s="105">
        <f t="shared" si="693"/>
        <v>0</v>
      </c>
      <c r="BD222" s="150"/>
      <c r="BE222" s="105">
        <f t="shared" si="694"/>
        <v>0</v>
      </c>
      <c r="BF222" s="136"/>
      <c r="BG222" s="105">
        <f t="shared" si="695"/>
        <v>0</v>
      </c>
      <c r="BH222" s="87"/>
      <c r="BI222" s="105">
        <f t="shared" si="696"/>
        <v>0</v>
      </c>
      <c r="BJ222" s="95"/>
      <c r="BK222" s="105">
        <f t="shared" si="697"/>
        <v>0</v>
      </c>
      <c r="BL222" s="144"/>
      <c r="BM222" s="105"/>
      <c r="BN222" s="126"/>
      <c r="BO222" s="105">
        <f t="shared" si="698"/>
        <v>0</v>
      </c>
      <c r="BP222" s="95"/>
      <c r="BQ222" s="105"/>
      <c r="BR222" s="87"/>
      <c r="BS222" s="105">
        <f t="shared" si="699"/>
        <v>0</v>
      </c>
      <c r="BT222" s="95"/>
      <c r="BU222" s="105">
        <f t="shared" si="700"/>
        <v>0</v>
      </c>
      <c r="BV222" s="95"/>
      <c r="BW222" s="105">
        <f t="shared" si="701"/>
        <v>0</v>
      </c>
      <c r="BX222" s="95"/>
      <c r="BY222" s="105">
        <f t="shared" si="702"/>
        <v>0</v>
      </c>
      <c r="BZ222" s="66"/>
      <c r="CA222" s="105">
        <f t="shared" si="703"/>
        <v>0</v>
      </c>
      <c r="CB222" s="95"/>
      <c r="CC222" s="105">
        <f t="shared" si="704"/>
        <v>0</v>
      </c>
      <c r="CD222" s="126"/>
      <c r="CE222" s="105">
        <f t="shared" si="705"/>
        <v>0</v>
      </c>
      <c r="CF222" s="87"/>
      <c r="CG222" s="87"/>
      <c r="CH222" s="87"/>
      <c r="CI222" s="87"/>
      <c r="CJ222" s="140"/>
      <c r="CK222" s="140"/>
      <c r="CL222" s="93">
        <f t="shared" si="667"/>
        <v>1</v>
      </c>
      <c r="CM222" s="93">
        <f t="shared" si="667"/>
        <v>9881.2897919999996</v>
      </c>
      <c r="CN222" s="66">
        <f>[3]ДС!EP223</f>
        <v>90</v>
      </c>
      <c r="CO222" s="67">
        <f>[3]ДС!EQ223</f>
        <v>889316.08128000016</v>
      </c>
      <c r="CP222" s="94">
        <f t="shared" si="668"/>
        <v>91</v>
      </c>
      <c r="CQ222" s="94">
        <f t="shared" si="668"/>
        <v>899197.37107200013</v>
      </c>
    </row>
    <row r="223" spans="1:96" s="3" customFormat="1" ht="45" customHeight="1" x14ac:dyDescent="0.25">
      <c r="A223" s="122"/>
      <c r="B223" s="122">
        <v>178</v>
      </c>
      <c r="C223" s="122" t="s">
        <v>489</v>
      </c>
      <c r="D223" s="123" t="s">
        <v>490</v>
      </c>
      <c r="E223" s="80">
        <v>17622</v>
      </c>
      <c r="F223" s="232">
        <v>1.03</v>
      </c>
      <c r="G223" s="190">
        <v>2.6100000000000002E-2</v>
      </c>
      <c r="H223" s="129">
        <v>1</v>
      </c>
      <c r="I223" s="130"/>
      <c r="J223" s="137">
        <v>1.4</v>
      </c>
      <c r="K223" s="137">
        <v>1.68</v>
      </c>
      <c r="L223" s="137">
        <v>2.23</v>
      </c>
      <c r="M223" s="138">
        <v>2.57</v>
      </c>
      <c r="N223" s="87">
        <v>1</v>
      </c>
      <c r="O223" s="105">
        <f t="shared" si="676"/>
        <v>18340.152890400001</v>
      </c>
      <c r="P223" s="95"/>
      <c r="Q223" s="105">
        <f t="shared" si="677"/>
        <v>0</v>
      </c>
      <c r="R223" s="87">
        <v>0</v>
      </c>
      <c r="S223" s="105">
        <f t="shared" si="678"/>
        <v>0</v>
      </c>
      <c r="T223" s="87"/>
      <c r="U223" s="105">
        <f t="shared" si="679"/>
        <v>0</v>
      </c>
      <c r="V223" s="95"/>
      <c r="W223" s="105">
        <f t="shared" si="680"/>
        <v>0</v>
      </c>
      <c r="X223" s="95"/>
      <c r="Y223" s="105">
        <f t="shared" si="681"/>
        <v>0</v>
      </c>
      <c r="Z223" s="95"/>
      <c r="AA223" s="105"/>
      <c r="AB223" s="87"/>
      <c r="AC223" s="105">
        <f t="shared" si="682"/>
        <v>0</v>
      </c>
      <c r="AD223" s="87"/>
      <c r="AE223" s="105">
        <f t="shared" si="683"/>
        <v>0</v>
      </c>
      <c r="AF223" s="87"/>
      <c r="AG223" s="105">
        <f t="shared" si="684"/>
        <v>0</v>
      </c>
      <c r="AH223" s="87"/>
      <c r="AI223" s="105">
        <f t="shared" si="685"/>
        <v>0</v>
      </c>
      <c r="AJ223" s="95"/>
      <c r="AK223" s="105">
        <f t="shared" si="686"/>
        <v>0</v>
      </c>
      <c r="AL223" s="95"/>
      <c r="AM223" s="87"/>
      <c r="AN223" s="95"/>
      <c r="AO223" s="105">
        <f t="shared" si="687"/>
        <v>0</v>
      </c>
      <c r="AP223" s="95"/>
      <c r="AQ223" s="105">
        <f t="shared" si="688"/>
        <v>0</v>
      </c>
      <c r="AR223" s="87"/>
      <c r="AS223" s="105">
        <f t="shared" si="689"/>
        <v>0</v>
      </c>
      <c r="AT223" s="95"/>
      <c r="AU223" s="105">
        <f t="shared" si="690"/>
        <v>0</v>
      </c>
      <c r="AV223" s="95"/>
      <c r="AW223" s="105">
        <f t="shared" si="691"/>
        <v>0</v>
      </c>
      <c r="AX223" s="95"/>
      <c r="AY223" s="105"/>
      <c r="AZ223" s="95"/>
      <c r="BA223" s="105">
        <f t="shared" si="692"/>
        <v>0</v>
      </c>
      <c r="BB223" s="96"/>
      <c r="BC223" s="105">
        <f t="shared" si="693"/>
        <v>0</v>
      </c>
      <c r="BD223" s="150"/>
      <c r="BE223" s="105">
        <f t="shared" si="694"/>
        <v>0</v>
      </c>
      <c r="BF223" s="136"/>
      <c r="BG223" s="105">
        <f t="shared" si="695"/>
        <v>0</v>
      </c>
      <c r="BH223" s="95"/>
      <c r="BI223" s="105">
        <f t="shared" si="696"/>
        <v>0</v>
      </c>
      <c r="BJ223" s="95"/>
      <c r="BK223" s="105">
        <f t="shared" si="697"/>
        <v>0</v>
      </c>
      <c r="BL223" s="144"/>
      <c r="BM223" s="105"/>
      <c r="BN223" s="126"/>
      <c r="BO223" s="105">
        <f t="shared" si="698"/>
        <v>0</v>
      </c>
      <c r="BP223" s="95"/>
      <c r="BQ223" s="105"/>
      <c r="BR223" s="87"/>
      <c r="BS223" s="105">
        <f t="shared" si="699"/>
        <v>0</v>
      </c>
      <c r="BT223" s="95"/>
      <c r="BU223" s="105">
        <f t="shared" si="700"/>
        <v>0</v>
      </c>
      <c r="BV223" s="95"/>
      <c r="BW223" s="105">
        <f t="shared" si="701"/>
        <v>0</v>
      </c>
      <c r="BX223" s="95"/>
      <c r="BY223" s="105">
        <f t="shared" si="702"/>
        <v>0</v>
      </c>
      <c r="BZ223" s="66"/>
      <c r="CA223" s="105">
        <f t="shared" si="703"/>
        <v>0</v>
      </c>
      <c r="CB223" s="95"/>
      <c r="CC223" s="105">
        <f t="shared" si="704"/>
        <v>0</v>
      </c>
      <c r="CD223" s="126"/>
      <c r="CE223" s="105">
        <f t="shared" si="705"/>
        <v>0</v>
      </c>
      <c r="CF223" s="87"/>
      <c r="CG223" s="87"/>
      <c r="CH223" s="87"/>
      <c r="CI223" s="87"/>
      <c r="CJ223" s="140"/>
      <c r="CK223" s="140"/>
      <c r="CL223" s="93">
        <f t="shared" si="667"/>
        <v>1</v>
      </c>
      <c r="CM223" s="93">
        <f t="shared" si="667"/>
        <v>18340.152890400001</v>
      </c>
      <c r="CN223" s="66">
        <f>[3]ДС!EP224</f>
        <v>162</v>
      </c>
      <c r="CO223" s="67">
        <f>[3]ДС!EQ224</f>
        <v>2971104.7682448002</v>
      </c>
      <c r="CP223" s="94">
        <f t="shared" si="668"/>
        <v>163</v>
      </c>
      <c r="CQ223" s="94">
        <f t="shared" si="668"/>
        <v>2989444.9211352002</v>
      </c>
    </row>
    <row r="224" spans="1:96" s="3" customFormat="1" ht="45" customHeight="1" x14ac:dyDescent="0.25">
      <c r="A224" s="122"/>
      <c r="B224" s="122">
        <v>179</v>
      </c>
      <c r="C224" s="122" t="s">
        <v>491</v>
      </c>
      <c r="D224" s="123" t="s">
        <v>492</v>
      </c>
      <c r="E224" s="80">
        <v>17622</v>
      </c>
      <c r="F224" s="232">
        <v>1.19</v>
      </c>
      <c r="G224" s="190">
        <v>2.23E-2</v>
      </c>
      <c r="H224" s="129">
        <v>1</v>
      </c>
      <c r="I224" s="130"/>
      <c r="J224" s="137">
        <v>1.4</v>
      </c>
      <c r="K224" s="137">
        <v>1.68</v>
      </c>
      <c r="L224" s="137">
        <v>2.23</v>
      </c>
      <c r="M224" s="138">
        <v>2.57</v>
      </c>
      <c r="N224" s="87">
        <v>1</v>
      </c>
      <c r="O224" s="105">
        <f t="shared" si="676"/>
        <v>21157.234005599999</v>
      </c>
      <c r="P224" s="95"/>
      <c r="Q224" s="105">
        <f t="shared" si="677"/>
        <v>0</v>
      </c>
      <c r="R224" s="87">
        <v>0</v>
      </c>
      <c r="S224" s="105">
        <f t="shared" si="678"/>
        <v>0</v>
      </c>
      <c r="T224" s="87"/>
      <c r="U224" s="105">
        <f t="shared" si="679"/>
        <v>0</v>
      </c>
      <c r="V224" s="95"/>
      <c r="W224" s="105">
        <f t="shared" si="680"/>
        <v>0</v>
      </c>
      <c r="X224" s="95"/>
      <c r="Y224" s="105">
        <f t="shared" si="681"/>
        <v>0</v>
      </c>
      <c r="Z224" s="95"/>
      <c r="AA224" s="105"/>
      <c r="AB224" s="87"/>
      <c r="AC224" s="105">
        <f t="shared" si="682"/>
        <v>0</v>
      </c>
      <c r="AD224" s="87"/>
      <c r="AE224" s="105">
        <f t="shared" si="683"/>
        <v>0</v>
      </c>
      <c r="AF224" s="87"/>
      <c r="AG224" s="105">
        <f t="shared" si="684"/>
        <v>0</v>
      </c>
      <c r="AH224" s="87"/>
      <c r="AI224" s="105">
        <f t="shared" si="685"/>
        <v>0</v>
      </c>
      <c r="AJ224" s="95"/>
      <c r="AK224" s="105">
        <f t="shared" si="686"/>
        <v>0</v>
      </c>
      <c r="AL224" s="95"/>
      <c r="AM224" s="87"/>
      <c r="AN224" s="95"/>
      <c r="AO224" s="105">
        <f t="shared" si="687"/>
        <v>0</v>
      </c>
      <c r="AP224" s="95"/>
      <c r="AQ224" s="105">
        <f t="shared" si="688"/>
        <v>0</v>
      </c>
      <c r="AR224" s="87"/>
      <c r="AS224" s="105">
        <f t="shared" si="689"/>
        <v>0</v>
      </c>
      <c r="AT224" s="95"/>
      <c r="AU224" s="105">
        <f t="shared" si="690"/>
        <v>0</v>
      </c>
      <c r="AV224" s="95"/>
      <c r="AW224" s="105">
        <f t="shared" si="691"/>
        <v>0</v>
      </c>
      <c r="AX224" s="95"/>
      <c r="AY224" s="105"/>
      <c r="AZ224" s="95"/>
      <c r="BA224" s="105">
        <f t="shared" si="692"/>
        <v>0</v>
      </c>
      <c r="BB224" s="96"/>
      <c r="BC224" s="105">
        <f t="shared" si="693"/>
        <v>0</v>
      </c>
      <c r="BD224" s="150"/>
      <c r="BE224" s="105">
        <f t="shared" si="694"/>
        <v>0</v>
      </c>
      <c r="BF224" s="136"/>
      <c r="BG224" s="105">
        <f t="shared" si="695"/>
        <v>0</v>
      </c>
      <c r="BH224" s="87"/>
      <c r="BI224" s="105">
        <f t="shared" si="696"/>
        <v>0</v>
      </c>
      <c r="BJ224" s="95"/>
      <c r="BK224" s="105">
        <f t="shared" si="697"/>
        <v>0</v>
      </c>
      <c r="BL224" s="144"/>
      <c r="BM224" s="105"/>
      <c r="BN224" s="126"/>
      <c r="BO224" s="105">
        <f t="shared" si="698"/>
        <v>0</v>
      </c>
      <c r="BP224" s="95"/>
      <c r="BQ224" s="105"/>
      <c r="BR224" s="87"/>
      <c r="BS224" s="105">
        <f t="shared" si="699"/>
        <v>0</v>
      </c>
      <c r="BT224" s="95"/>
      <c r="BU224" s="105">
        <f t="shared" si="700"/>
        <v>0</v>
      </c>
      <c r="BV224" s="95"/>
      <c r="BW224" s="105">
        <f t="shared" si="701"/>
        <v>0</v>
      </c>
      <c r="BX224" s="95"/>
      <c r="BY224" s="105">
        <f t="shared" si="702"/>
        <v>0</v>
      </c>
      <c r="BZ224" s="66"/>
      <c r="CA224" s="105">
        <f t="shared" si="703"/>
        <v>0</v>
      </c>
      <c r="CB224" s="95"/>
      <c r="CC224" s="105">
        <f t="shared" si="704"/>
        <v>0</v>
      </c>
      <c r="CD224" s="126"/>
      <c r="CE224" s="105">
        <f t="shared" si="705"/>
        <v>0</v>
      </c>
      <c r="CF224" s="87"/>
      <c r="CG224" s="87"/>
      <c r="CH224" s="87"/>
      <c r="CI224" s="87"/>
      <c r="CJ224" s="140"/>
      <c r="CK224" s="140"/>
      <c r="CL224" s="93">
        <f t="shared" si="667"/>
        <v>1</v>
      </c>
      <c r="CM224" s="93">
        <f t="shared" si="667"/>
        <v>21157.234005599999</v>
      </c>
      <c r="CN224" s="66">
        <f>[3]ДС!EP225</f>
        <v>32</v>
      </c>
      <c r="CO224" s="67">
        <f>[3]ДС!EQ225</f>
        <v>677031.48817919998</v>
      </c>
      <c r="CP224" s="94">
        <f t="shared" si="668"/>
        <v>33</v>
      </c>
      <c r="CQ224" s="94">
        <f t="shared" si="668"/>
        <v>698188.72218479996</v>
      </c>
    </row>
    <row r="225" spans="1:95" s="3" customFormat="1" ht="45" customHeight="1" x14ac:dyDescent="0.25">
      <c r="A225" s="122"/>
      <c r="B225" s="122">
        <v>180</v>
      </c>
      <c r="C225" s="122" t="s">
        <v>493</v>
      </c>
      <c r="D225" s="176" t="s">
        <v>494</v>
      </c>
      <c r="E225" s="80">
        <v>17622</v>
      </c>
      <c r="F225" s="232">
        <v>1.52</v>
      </c>
      <c r="G225" s="190">
        <v>2.0199999999999999E-2</v>
      </c>
      <c r="H225" s="129">
        <v>1</v>
      </c>
      <c r="I225" s="130"/>
      <c r="J225" s="137">
        <v>1.4</v>
      </c>
      <c r="K225" s="137">
        <v>1.68</v>
      </c>
      <c r="L225" s="137">
        <v>2.23</v>
      </c>
      <c r="M225" s="138">
        <v>2.57</v>
      </c>
      <c r="N225" s="87">
        <v>0</v>
      </c>
      <c r="O225" s="105">
        <f t="shared" si="676"/>
        <v>0</v>
      </c>
      <c r="P225" s="95"/>
      <c r="Q225" s="105">
        <f t="shared" si="677"/>
        <v>0</v>
      </c>
      <c r="R225" s="87">
        <v>0</v>
      </c>
      <c r="S225" s="105">
        <f t="shared" si="678"/>
        <v>0</v>
      </c>
      <c r="T225" s="87"/>
      <c r="U225" s="105">
        <f t="shared" si="679"/>
        <v>0</v>
      </c>
      <c r="V225" s="95"/>
      <c r="W225" s="105">
        <f t="shared" si="680"/>
        <v>0</v>
      </c>
      <c r="X225" s="95"/>
      <c r="Y225" s="105">
        <f t="shared" si="681"/>
        <v>0</v>
      </c>
      <c r="Z225" s="95"/>
      <c r="AA225" s="105"/>
      <c r="AB225" s="87"/>
      <c r="AC225" s="105">
        <f t="shared" si="682"/>
        <v>0</v>
      </c>
      <c r="AD225" s="87"/>
      <c r="AE225" s="105">
        <f t="shared" si="683"/>
        <v>0</v>
      </c>
      <c r="AF225" s="87"/>
      <c r="AG225" s="105">
        <f t="shared" si="684"/>
        <v>0</v>
      </c>
      <c r="AH225" s="87"/>
      <c r="AI225" s="105">
        <f t="shared" si="685"/>
        <v>0</v>
      </c>
      <c r="AJ225" s="95"/>
      <c r="AK225" s="105">
        <f t="shared" si="686"/>
        <v>0</v>
      </c>
      <c r="AL225" s="95"/>
      <c r="AM225" s="87"/>
      <c r="AN225" s="95"/>
      <c r="AO225" s="105">
        <f t="shared" si="687"/>
        <v>0</v>
      </c>
      <c r="AP225" s="95"/>
      <c r="AQ225" s="105">
        <f t="shared" si="688"/>
        <v>0</v>
      </c>
      <c r="AR225" s="87"/>
      <c r="AS225" s="105">
        <f t="shared" si="689"/>
        <v>0</v>
      </c>
      <c r="AT225" s="95"/>
      <c r="AU225" s="105">
        <f t="shared" si="690"/>
        <v>0</v>
      </c>
      <c r="AV225" s="95"/>
      <c r="AW225" s="105">
        <f t="shared" si="691"/>
        <v>0</v>
      </c>
      <c r="AX225" s="95"/>
      <c r="AY225" s="105"/>
      <c r="AZ225" s="95"/>
      <c r="BA225" s="105">
        <f t="shared" si="692"/>
        <v>0</v>
      </c>
      <c r="BB225" s="96"/>
      <c r="BC225" s="105">
        <f t="shared" si="693"/>
        <v>0</v>
      </c>
      <c r="BD225" s="150"/>
      <c r="BE225" s="105">
        <f t="shared" si="694"/>
        <v>0</v>
      </c>
      <c r="BF225" s="136"/>
      <c r="BG225" s="105">
        <f t="shared" si="695"/>
        <v>0</v>
      </c>
      <c r="BH225" s="87"/>
      <c r="BI225" s="105">
        <f t="shared" si="696"/>
        <v>0</v>
      </c>
      <c r="BJ225" s="95"/>
      <c r="BK225" s="105">
        <f t="shared" si="697"/>
        <v>0</v>
      </c>
      <c r="BL225" s="144"/>
      <c r="BM225" s="105"/>
      <c r="BN225" s="126"/>
      <c r="BO225" s="105">
        <f t="shared" si="698"/>
        <v>0</v>
      </c>
      <c r="BP225" s="95"/>
      <c r="BQ225" s="105"/>
      <c r="BR225" s="87"/>
      <c r="BS225" s="105">
        <f t="shared" si="699"/>
        <v>0</v>
      </c>
      <c r="BT225" s="95"/>
      <c r="BU225" s="105">
        <f t="shared" si="700"/>
        <v>0</v>
      </c>
      <c r="BV225" s="95"/>
      <c r="BW225" s="105">
        <f t="shared" si="701"/>
        <v>0</v>
      </c>
      <c r="BX225" s="95"/>
      <c r="BY225" s="105">
        <f t="shared" si="702"/>
        <v>0</v>
      </c>
      <c r="BZ225" s="209"/>
      <c r="CA225" s="105">
        <f t="shared" si="703"/>
        <v>0</v>
      </c>
      <c r="CB225" s="95"/>
      <c r="CC225" s="105">
        <f t="shared" si="704"/>
        <v>0</v>
      </c>
      <c r="CD225" s="126"/>
      <c r="CE225" s="105">
        <f t="shared" si="705"/>
        <v>0</v>
      </c>
      <c r="CF225" s="87"/>
      <c r="CG225" s="87"/>
      <c r="CH225" s="87"/>
      <c r="CI225" s="87"/>
      <c r="CJ225" s="140"/>
      <c r="CK225" s="140"/>
      <c r="CL225" s="93">
        <f t="shared" si="667"/>
        <v>0</v>
      </c>
      <c r="CM225" s="93">
        <f t="shared" si="667"/>
        <v>0</v>
      </c>
      <c r="CN225" s="66">
        <f>[3]ДС!EP226</f>
        <v>123</v>
      </c>
      <c r="CO225" s="67">
        <f>[3]ДС!EQ226</f>
        <v>3321229.5616896003</v>
      </c>
      <c r="CP225" s="94">
        <f t="shared" si="668"/>
        <v>123</v>
      </c>
      <c r="CQ225" s="94">
        <f t="shared" si="668"/>
        <v>3321229.5616896003</v>
      </c>
    </row>
    <row r="226" spans="1:95" s="3" customFormat="1" ht="45" customHeight="1" x14ac:dyDescent="0.25">
      <c r="A226" s="122"/>
      <c r="B226" s="122">
        <v>181</v>
      </c>
      <c r="C226" s="122" t="s">
        <v>495</v>
      </c>
      <c r="D226" s="176" t="s">
        <v>496</v>
      </c>
      <c r="E226" s="80">
        <v>17622</v>
      </c>
      <c r="F226" s="232">
        <v>2.02</v>
      </c>
      <c r="G226" s="190">
        <v>1.32E-2</v>
      </c>
      <c r="H226" s="129">
        <v>1</v>
      </c>
      <c r="I226" s="130"/>
      <c r="J226" s="137">
        <v>1.4</v>
      </c>
      <c r="K226" s="137">
        <v>1.68</v>
      </c>
      <c r="L226" s="137">
        <v>2.23</v>
      </c>
      <c r="M226" s="138">
        <v>2.57</v>
      </c>
      <c r="N226" s="87">
        <v>0</v>
      </c>
      <c r="O226" s="105">
        <f t="shared" si="676"/>
        <v>0</v>
      </c>
      <c r="P226" s="95"/>
      <c r="Q226" s="105">
        <f t="shared" si="677"/>
        <v>0</v>
      </c>
      <c r="R226" s="87">
        <v>0</v>
      </c>
      <c r="S226" s="105">
        <f t="shared" si="678"/>
        <v>0</v>
      </c>
      <c r="T226" s="87"/>
      <c r="U226" s="105">
        <f t="shared" si="679"/>
        <v>0</v>
      </c>
      <c r="V226" s="95"/>
      <c r="W226" s="105">
        <f t="shared" si="680"/>
        <v>0</v>
      </c>
      <c r="X226" s="95"/>
      <c r="Y226" s="105">
        <f t="shared" si="681"/>
        <v>0</v>
      </c>
      <c r="Z226" s="95"/>
      <c r="AA226" s="105"/>
      <c r="AB226" s="87"/>
      <c r="AC226" s="105">
        <f t="shared" si="682"/>
        <v>0</v>
      </c>
      <c r="AD226" s="87"/>
      <c r="AE226" s="105">
        <f t="shared" si="683"/>
        <v>0</v>
      </c>
      <c r="AF226" s="87"/>
      <c r="AG226" s="105">
        <f t="shared" si="684"/>
        <v>0</v>
      </c>
      <c r="AH226" s="87"/>
      <c r="AI226" s="105">
        <f t="shared" si="685"/>
        <v>0</v>
      </c>
      <c r="AJ226" s="95"/>
      <c r="AK226" s="105">
        <f t="shared" si="686"/>
        <v>0</v>
      </c>
      <c r="AL226" s="95"/>
      <c r="AM226" s="87"/>
      <c r="AN226" s="95"/>
      <c r="AO226" s="105">
        <f t="shared" si="687"/>
        <v>0</v>
      </c>
      <c r="AP226" s="95"/>
      <c r="AQ226" s="105">
        <f t="shared" si="688"/>
        <v>0</v>
      </c>
      <c r="AR226" s="87"/>
      <c r="AS226" s="105">
        <f t="shared" si="689"/>
        <v>0</v>
      </c>
      <c r="AT226" s="95"/>
      <c r="AU226" s="105">
        <f t="shared" si="690"/>
        <v>0</v>
      </c>
      <c r="AV226" s="95"/>
      <c r="AW226" s="105">
        <f t="shared" si="691"/>
        <v>0</v>
      </c>
      <c r="AX226" s="95"/>
      <c r="AY226" s="105"/>
      <c r="AZ226" s="95"/>
      <c r="BA226" s="105">
        <f t="shared" si="692"/>
        <v>0</v>
      </c>
      <c r="BB226" s="96"/>
      <c r="BC226" s="105">
        <f t="shared" si="693"/>
        <v>0</v>
      </c>
      <c r="BD226" s="150"/>
      <c r="BE226" s="105">
        <f t="shared" si="694"/>
        <v>0</v>
      </c>
      <c r="BF226" s="136"/>
      <c r="BG226" s="105">
        <f t="shared" si="695"/>
        <v>0</v>
      </c>
      <c r="BH226" s="87"/>
      <c r="BI226" s="105">
        <f t="shared" si="696"/>
        <v>0</v>
      </c>
      <c r="BJ226" s="95"/>
      <c r="BK226" s="105">
        <f t="shared" si="697"/>
        <v>0</v>
      </c>
      <c r="BL226" s="144"/>
      <c r="BM226" s="105"/>
      <c r="BN226" s="126"/>
      <c r="BO226" s="105">
        <f t="shared" si="698"/>
        <v>0</v>
      </c>
      <c r="BP226" s="95"/>
      <c r="BQ226" s="105"/>
      <c r="BR226" s="87"/>
      <c r="BS226" s="105">
        <f t="shared" si="699"/>
        <v>0</v>
      </c>
      <c r="BT226" s="95"/>
      <c r="BU226" s="105">
        <f t="shared" si="700"/>
        <v>0</v>
      </c>
      <c r="BV226" s="95"/>
      <c r="BW226" s="105">
        <f t="shared" si="701"/>
        <v>0</v>
      </c>
      <c r="BX226" s="95"/>
      <c r="BY226" s="105">
        <f t="shared" si="702"/>
        <v>0</v>
      </c>
      <c r="BZ226" s="209"/>
      <c r="CA226" s="105">
        <f t="shared" si="703"/>
        <v>0</v>
      </c>
      <c r="CB226" s="95"/>
      <c r="CC226" s="105">
        <f t="shared" si="704"/>
        <v>0</v>
      </c>
      <c r="CD226" s="126"/>
      <c r="CE226" s="105">
        <f t="shared" si="705"/>
        <v>0</v>
      </c>
      <c r="CF226" s="87"/>
      <c r="CG226" s="87"/>
      <c r="CH226" s="87"/>
      <c r="CI226" s="87"/>
      <c r="CJ226" s="140"/>
      <c r="CK226" s="140"/>
      <c r="CL226" s="93">
        <f t="shared" si="667"/>
        <v>0</v>
      </c>
      <c r="CM226" s="93">
        <f t="shared" si="667"/>
        <v>0</v>
      </c>
      <c r="CN226" s="66">
        <f>[3]ДС!EP227</f>
        <v>0</v>
      </c>
      <c r="CO226" s="67">
        <f>[3]ДС!EQ227</f>
        <v>0</v>
      </c>
      <c r="CP226" s="94">
        <f t="shared" si="668"/>
        <v>0</v>
      </c>
      <c r="CQ226" s="94">
        <f t="shared" si="668"/>
        <v>0</v>
      </c>
    </row>
    <row r="227" spans="1:95" s="3" customFormat="1" ht="45" customHeight="1" x14ac:dyDescent="0.25">
      <c r="A227" s="122"/>
      <c r="B227" s="122">
        <v>182</v>
      </c>
      <c r="C227" s="122" t="s">
        <v>497</v>
      </c>
      <c r="D227" s="176" t="s">
        <v>498</v>
      </c>
      <c r="E227" s="80">
        <v>17622</v>
      </c>
      <c r="F227" s="232">
        <v>2.29</v>
      </c>
      <c r="G227" s="190">
        <v>1.21E-2</v>
      </c>
      <c r="H227" s="129">
        <v>1</v>
      </c>
      <c r="I227" s="130"/>
      <c r="J227" s="137">
        <v>1.4</v>
      </c>
      <c r="K227" s="137">
        <v>1.68</v>
      </c>
      <c r="L227" s="137">
        <v>2.23</v>
      </c>
      <c r="M227" s="138">
        <v>2.57</v>
      </c>
      <c r="N227" s="87">
        <v>0</v>
      </c>
      <c r="O227" s="105">
        <f t="shared" si="676"/>
        <v>0</v>
      </c>
      <c r="P227" s="95"/>
      <c r="Q227" s="105">
        <f t="shared" si="677"/>
        <v>0</v>
      </c>
      <c r="R227" s="87">
        <v>0</v>
      </c>
      <c r="S227" s="105">
        <f t="shared" si="678"/>
        <v>0</v>
      </c>
      <c r="T227" s="87"/>
      <c r="U227" s="105">
        <f t="shared" si="679"/>
        <v>0</v>
      </c>
      <c r="V227" s="95"/>
      <c r="W227" s="105">
        <f t="shared" si="680"/>
        <v>0</v>
      </c>
      <c r="X227" s="95"/>
      <c r="Y227" s="105">
        <f t="shared" si="681"/>
        <v>0</v>
      </c>
      <c r="Z227" s="95"/>
      <c r="AA227" s="105"/>
      <c r="AB227" s="87"/>
      <c r="AC227" s="105">
        <f t="shared" si="682"/>
        <v>0</v>
      </c>
      <c r="AD227" s="87"/>
      <c r="AE227" s="105">
        <f t="shared" si="683"/>
        <v>0</v>
      </c>
      <c r="AF227" s="87"/>
      <c r="AG227" s="105">
        <f t="shared" si="684"/>
        <v>0</v>
      </c>
      <c r="AH227" s="87"/>
      <c r="AI227" s="105">
        <f t="shared" si="685"/>
        <v>0</v>
      </c>
      <c r="AJ227" s="95"/>
      <c r="AK227" s="105">
        <f t="shared" si="686"/>
        <v>0</v>
      </c>
      <c r="AL227" s="95"/>
      <c r="AM227" s="87"/>
      <c r="AN227" s="95"/>
      <c r="AO227" s="105">
        <f t="shared" si="687"/>
        <v>0</v>
      </c>
      <c r="AP227" s="95"/>
      <c r="AQ227" s="105">
        <f t="shared" si="688"/>
        <v>0</v>
      </c>
      <c r="AR227" s="87"/>
      <c r="AS227" s="105">
        <f t="shared" si="689"/>
        <v>0</v>
      </c>
      <c r="AT227" s="95"/>
      <c r="AU227" s="105">
        <f t="shared" si="690"/>
        <v>0</v>
      </c>
      <c r="AV227" s="95"/>
      <c r="AW227" s="105">
        <f t="shared" si="691"/>
        <v>0</v>
      </c>
      <c r="AX227" s="95"/>
      <c r="AY227" s="105"/>
      <c r="AZ227" s="95"/>
      <c r="BA227" s="105">
        <f t="shared" si="692"/>
        <v>0</v>
      </c>
      <c r="BB227" s="96"/>
      <c r="BC227" s="105">
        <f t="shared" si="693"/>
        <v>0</v>
      </c>
      <c r="BD227" s="150">
        <v>366</v>
      </c>
      <c r="BE227" s="105">
        <f t="shared" si="694"/>
        <v>14891228.196942238</v>
      </c>
      <c r="BF227" s="136"/>
      <c r="BG227" s="105">
        <f t="shared" si="695"/>
        <v>0</v>
      </c>
      <c r="BH227" s="87"/>
      <c r="BI227" s="105">
        <f t="shared" si="696"/>
        <v>0</v>
      </c>
      <c r="BJ227" s="95"/>
      <c r="BK227" s="105">
        <f t="shared" si="697"/>
        <v>0</v>
      </c>
      <c r="BL227" s="144"/>
      <c r="BM227" s="105"/>
      <c r="BN227" s="126"/>
      <c r="BO227" s="105">
        <f t="shared" si="698"/>
        <v>0</v>
      </c>
      <c r="BP227" s="95"/>
      <c r="BQ227" s="105"/>
      <c r="BR227" s="87"/>
      <c r="BS227" s="105">
        <f t="shared" si="699"/>
        <v>0</v>
      </c>
      <c r="BT227" s="95"/>
      <c r="BU227" s="105">
        <f t="shared" si="700"/>
        <v>0</v>
      </c>
      <c r="BV227" s="95"/>
      <c r="BW227" s="105">
        <f t="shared" si="701"/>
        <v>0</v>
      </c>
      <c r="BX227" s="95"/>
      <c r="BY227" s="105">
        <f t="shared" si="702"/>
        <v>0</v>
      </c>
      <c r="BZ227" s="209"/>
      <c r="CA227" s="105">
        <f t="shared" si="703"/>
        <v>0</v>
      </c>
      <c r="CB227" s="95"/>
      <c r="CC227" s="105">
        <f t="shared" si="704"/>
        <v>0</v>
      </c>
      <c r="CD227" s="126"/>
      <c r="CE227" s="105">
        <f t="shared" si="705"/>
        <v>0</v>
      </c>
      <c r="CF227" s="87"/>
      <c r="CG227" s="87"/>
      <c r="CH227" s="87"/>
      <c r="CI227" s="87"/>
      <c r="CJ227" s="140"/>
      <c r="CK227" s="140"/>
      <c r="CL227" s="93">
        <f t="shared" si="667"/>
        <v>366</v>
      </c>
      <c r="CM227" s="93">
        <f t="shared" si="667"/>
        <v>14891228.196942238</v>
      </c>
      <c r="CN227" s="66">
        <f>[3]ДС!EP228</f>
        <v>30</v>
      </c>
      <c r="CO227" s="67">
        <f>[3]ДС!EQ228</f>
        <v>1216490.855976</v>
      </c>
      <c r="CP227" s="94">
        <f t="shared" si="668"/>
        <v>396</v>
      </c>
      <c r="CQ227" s="94">
        <f t="shared" si="668"/>
        <v>16107719.052918239</v>
      </c>
    </row>
    <row r="228" spans="1:95" s="3" customFormat="1" ht="45" customHeight="1" x14ac:dyDescent="0.25">
      <c r="A228" s="122"/>
      <c r="B228" s="122">
        <v>183</v>
      </c>
      <c r="C228" s="122" t="s">
        <v>499</v>
      </c>
      <c r="D228" s="176" t="s">
        <v>500</v>
      </c>
      <c r="E228" s="80">
        <v>17622</v>
      </c>
      <c r="F228" s="232">
        <v>2.46</v>
      </c>
      <c r="G228" s="190">
        <v>4.2299999999999997E-2</v>
      </c>
      <c r="H228" s="129">
        <v>1</v>
      </c>
      <c r="I228" s="130"/>
      <c r="J228" s="137">
        <v>1.4</v>
      </c>
      <c r="K228" s="137">
        <v>1.68</v>
      </c>
      <c r="L228" s="137">
        <v>2.23</v>
      </c>
      <c r="M228" s="138">
        <v>2.57</v>
      </c>
      <c r="N228" s="87">
        <v>0</v>
      </c>
      <c r="O228" s="105">
        <f t="shared" si="676"/>
        <v>0</v>
      </c>
      <c r="P228" s="95"/>
      <c r="Q228" s="105">
        <f t="shared" si="677"/>
        <v>0</v>
      </c>
      <c r="R228" s="87">
        <v>0</v>
      </c>
      <c r="S228" s="105">
        <f t="shared" si="678"/>
        <v>0</v>
      </c>
      <c r="T228" s="87"/>
      <c r="U228" s="105">
        <f t="shared" si="679"/>
        <v>0</v>
      </c>
      <c r="V228" s="95"/>
      <c r="W228" s="105">
        <f t="shared" si="680"/>
        <v>0</v>
      </c>
      <c r="X228" s="95"/>
      <c r="Y228" s="105">
        <f t="shared" si="681"/>
        <v>0</v>
      </c>
      <c r="Z228" s="95"/>
      <c r="AA228" s="105"/>
      <c r="AB228" s="87"/>
      <c r="AC228" s="105">
        <f t="shared" si="682"/>
        <v>0</v>
      </c>
      <c r="AD228" s="87"/>
      <c r="AE228" s="105">
        <f t="shared" si="683"/>
        <v>0</v>
      </c>
      <c r="AF228" s="87"/>
      <c r="AG228" s="105">
        <f t="shared" si="684"/>
        <v>0</v>
      </c>
      <c r="AH228" s="87"/>
      <c r="AI228" s="105">
        <f t="shared" si="685"/>
        <v>0</v>
      </c>
      <c r="AJ228" s="95"/>
      <c r="AK228" s="105">
        <f t="shared" si="686"/>
        <v>0</v>
      </c>
      <c r="AL228" s="95"/>
      <c r="AM228" s="87"/>
      <c r="AN228" s="95"/>
      <c r="AO228" s="105">
        <f t="shared" si="687"/>
        <v>0</v>
      </c>
      <c r="AP228" s="95"/>
      <c r="AQ228" s="105">
        <f t="shared" si="688"/>
        <v>0</v>
      </c>
      <c r="AR228" s="87"/>
      <c r="AS228" s="105">
        <f t="shared" si="689"/>
        <v>0</v>
      </c>
      <c r="AT228" s="95"/>
      <c r="AU228" s="105">
        <f t="shared" si="690"/>
        <v>0</v>
      </c>
      <c r="AV228" s="95"/>
      <c r="AW228" s="105">
        <f t="shared" si="691"/>
        <v>0</v>
      </c>
      <c r="AX228" s="95"/>
      <c r="AY228" s="105"/>
      <c r="AZ228" s="95"/>
      <c r="BA228" s="105">
        <f t="shared" si="692"/>
        <v>0</v>
      </c>
      <c r="BB228" s="96"/>
      <c r="BC228" s="105">
        <f t="shared" si="693"/>
        <v>0</v>
      </c>
      <c r="BD228" s="150">
        <v>11</v>
      </c>
      <c r="BE228" s="105">
        <f t="shared" si="694"/>
        <v>490567.47136848001</v>
      </c>
      <c r="BF228" s="136"/>
      <c r="BG228" s="105">
        <f t="shared" si="695"/>
        <v>0</v>
      </c>
      <c r="BH228" s="87"/>
      <c r="BI228" s="105">
        <f t="shared" si="696"/>
        <v>0</v>
      </c>
      <c r="BJ228" s="95"/>
      <c r="BK228" s="105">
        <f t="shared" si="697"/>
        <v>0</v>
      </c>
      <c r="BL228" s="144"/>
      <c r="BM228" s="105"/>
      <c r="BN228" s="126"/>
      <c r="BO228" s="105">
        <f t="shared" si="698"/>
        <v>0</v>
      </c>
      <c r="BP228" s="95"/>
      <c r="BQ228" s="105"/>
      <c r="BR228" s="87"/>
      <c r="BS228" s="105">
        <f t="shared" si="699"/>
        <v>0</v>
      </c>
      <c r="BT228" s="95"/>
      <c r="BU228" s="105">
        <f t="shared" si="700"/>
        <v>0</v>
      </c>
      <c r="BV228" s="95"/>
      <c r="BW228" s="105">
        <f t="shared" si="701"/>
        <v>0</v>
      </c>
      <c r="BX228" s="95"/>
      <c r="BY228" s="105">
        <f t="shared" si="702"/>
        <v>0</v>
      </c>
      <c r="BZ228" s="209"/>
      <c r="CA228" s="105">
        <f t="shared" si="703"/>
        <v>0</v>
      </c>
      <c r="CB228" s="95"/>
      <c r="CC228" s="105">
        <f t="shared" si="704"/>
        <v>0</v>
      </c>
      <c r="CD228" s="126"/>
      <c r="CE228" s="105">
        <f t="shared" si="705"/>
        <v>0</v>
      </c>
      <c r="CF228" s="87"/>
      <c r="CG228" s="87"/>
      <c r="CH228" s="87"/>
      <c r="CI228" s="87"/>
      <c r="CJ228" s="140"/>
      <c r="CK228" s="140"/>
      <c r="CL228" s="93">
        <f t="shared" si="667"/>
        <v>11</v>
      </c>
      <c r="CM228" s="93">
        <f t="shared" si="667"/>
        <v>490567.47136848001</v>
      </c>
      <c r="CN228" s="66">
        <f>[3]ДС!EP229</f>
        <v>147</v>
      </c>
      <c r="CO228" s="67">
        <f>[3]ДС!EQ229</f>
        <v>6480289.7924688002</v>
      </c>
      <c r="CP228" s="94">
        <f t="shared" si="668"/>
        <v>158</v>
      </c>
      <c r="CQ228" s="94">
        <f t="shared" si="668"/>
        <v>6970857.2638372798</v>
      </c>
    </row>
    <row r="229" spans="1:95" s="3" customFormat="1" ht="45" customHeight="1" x14ac:dyDescent="0.25">
      <c r="A229" s="122"/>
      <c r="B229" s="122">
        <v>184</v>
      </c>
      <c r="C229" s="122" t="s">
        <v>501</v>
      </c>
      <c r="D229" s="176" t="s">
        <v>502</v>
      </c>
      <c r="E229" s="80">
        <v>17622</v>
      </c>
      <c r="F229" s="232">
        <v>2.76</v>
      </c>
      <c r="G229" s="190">
        <v>9.5999999999999992E-3</v>
      </c>
      <c r="H229" s="129">
        <v>1</v>
      </c>
      <c r="I229" s="130"/>
      <c r="J229" s="137">
        <v>1.4</v>
      </c>
      <c r="K229" s="137">
        <v>1.68</v>
      </c>
      <c r="L229" s="137">
        <v>2.23</v>
      </c>
      <c r="M229" s="138">
        <v>2.57</v>
      </c>
      <c r="N229" s="87">
        <v>0</v>
      </c>
      <c r="O229" s="105">
        <f t="shared" si="676"/>
        <v>0</v>
      </c>
      <c r="P229" s="95"/>
      <c r="Q229" s="105">
        <f t="shared" si="677"/>
        <v>0</v>
      </c>
      <c r="R229" s="87">
        <v>0</v>
      </c>
      <c r="S229" s="105">
        <f t="shared" si="678"/>
        <v>0</v>
      </c>
      <c r="T229" s="87"/>
      <c r="U229" s="105">
        <f t="shared" si="679"/>
        <v>0</v>
      </c>
      <c r="V229" s="95"/>
      <c r="W229" s="105">
        <f t="shared" si="680"/>
        <v>0</v>
      </c>
      <c r="X229" s="95"/>
      <c r="Y229" s="105">
        <f t="shared" si="681"/>
        <v>0</v>
      </c>
      <c r="Z229" s="95"/>
      <c r="AA229" s="105"/>
      <c r="AB229" s="87"/>
      <c r="AC229" s="105">
        <f t="shared" si="682"/>
        <v>0</v>
      </c>
      <c r="AD229" s="87"/>
      <c r="AE229" s="105">
        <f t="shared" si="683"/>
        <v>0</v>
      </c>
      <c r="AF229" s="87"/>
      <c r="AG229" s="105">
        <f t="shared" si="684"/>
        <v>0</v>
      </c>
      <c r="AH229" s="87"/>
      <c r="AI229" s="105">
        <f t="shared" si="685"/>
        <v>0</v>
      </c>
      <c r="AJ229" s="95"/>
      <c r="AK229" s="105">
        <f t="shared" si="686"/>
        <v>0</v>
      </c>
      <c r="AL229" s="95"/>
      <c r="AM229" s="87"/>
      <c r="AN229" s="95"/>
      <c r="AO229" s="105">
        <f t="shared" si="687"/>
        <v>0</v>
      </c>
      <c r="AP229" s="95"/>
      <c r="AQ229" s="105">
        <f t="shared" si="688"/>
        <v>0</v>
      </c>
      <c r="AR229" s="87"/>
      <c r="AS229" s="105">
        <f t="shared" si="689"/>
        <v>0</v>
      </c>
      <c r="AT229" s="95"/>
      <c r="AU229" s="105">
        <f t="shared" si="690"/>
        <v>0</v>
      </c>
      <c r="AV229" s="95"/>
      <c r="AW229" s="105">
        <f t="shared" si="691"/>
        <v>0</v>
      </c>
      <c r="AX229" s="95"/>
      <c r="AY229" s="105"/>
      <c r="AZ229" s="95"/>
      <c r="BA229" s="105">
        <f t="shared" si="692"/>
        <v>0</v>
      </c>
      <c r="BB229" s="96"/>
      <c r="BC229" s="105">
        <f t="shared" si="693"/>
        <v>0</v>
      </c>
      <c r="BD229" s="150"/>
      <c r="BE229" s="105">
        <f t="shared" si="694"/>
        <v>0</v>
      </c>
      <c r="BF229" s="136"/>
      <c r="BG229" s="105">
        <f t="shared" si="695"/>
        <v>0</v>
      </c>
      <c r="BH229" s="87"/>
      <c r="BI229" s="105">
        <f t="shared" si="696"/>
        <v>0</v>
      </c>
      <c r="BJ229" s="95"/>
      <c r="BK229" s="105">
        <f t="shared" si="697"/>
        <v>0</v>
      </c>
      <c r="BL229" s="144"/>
      <c r="BM229" s="105"/>
      <c r="BN229" s="126"/>
      <c r="BO229" s="105">
        <f t="shared" si="698"/>
        <v>0</v>
      </c>
      <c r="BP229" s="95"/>
      <c r="BQ229" s="105"/>
      <c r="BR229" s="87"/>
      <c r="BS229" s="105">
        <f t="shared" si="699"/>
        <v>0</v>
      </c>
      <c r="BT229" s="95"/>
      <c r="BU229" s="105">
        <f t="shared" si="700"/>
        <v>0</v>
      </c>
      <c r="BV229" s="95"/>
      <c r="BW229" s="105">
        <f t="shared" si="701"/>
        <v>0</v>
      </c>
      <c r="BX229" s="95"/>
      <c r="BY229" s="105">
        <f t="shared" si="702"/>
        <v>0</v>
      </c>
      <c r="BZ229" s="209"/>
      <c r="CA229" s="105">
        <f t="shared" si="703"/>
        <v>0</v>
      </c>
      <c r="CB229" s="95"/>
      <c r="CC229" s="105">
        <f t="shared" si="704"/>
        <v>0</v>
      </c>
      <c r="CD229" s="126"/>
      <c r="CE229" s="105">
        <f t="shared" si="705"/>
        <v>0</v>
      </c>
      <c r="CF229" s="87"/>
      <c r="CG229" s="87"/>
      <c r="CH229" s="87"/>
      <c r="CI229" s="87"/>
      <c r="CJ229" s="140"/>
      <c r="CK229" s="140"/>
      <c r="CL229" s="93">
        <f t="shared" si="667"/>
        <v>0</v>
      </c>
      <c r="CM229" s="93">
        <f t="shared" si="667"/>
        <v>0</v>
      </c>
      <c r="CN229" s="66">
        <f>[3]ДС!EP230</f>
        <v>12</v>
      </c>
      <c r="CO229" s="67">
        <f>[3]ДС!EQ230</f>
        <v>585881.82005759981</v>
      </c>
      <c r="CP229" s="94">
        <f t="shared" si="668"/>
        <v>12</v>
      </c>
      <c r="CQ229" s="94">
        <f t="shared" si="668"/>
        <v>585881.82005759981</v>
      </c>
    </row>
    <row r="230" spans="1:95" s="3" customFormat="1" ht="45" customHeight="1" x14ac:dyDescent="0.25">
      <c r="A230" s="122"/>
      <c r="B230" s="122">
        <v>185</v>
      </c>
      <c r="C230" s="122" t="s">
        <v>503</v>
      </c>
      <c r="D230" s="176" t="s">
        <v>504</v>
      </c>
      <c r="E230" s="80">
        <v>17622</v>
      </c>
      <c r="F230" s="232">
        <v>3.3</v>
      </c>
      <c r="G230" s="190">
        <v>6.13E-2</v>
      </c>
      <c r="H230" s="129">
        <v>1</v>
      </c>
      <c r="I230" s="130"/>
      <c r="J230" s="137">
        <v>1.4</v>
      </c>
      <c r="K230" s="137">
        <v>1.68</v>
      </c>
      <c r="L230" s="137">
        <v>2.23</v>
      </c>
      <c r="M230" s="138">
        <v>2.57</v>
      </c>
      <c r="N230" s="87">
        <v>0</v>
      </c>
      <c r="O230" s="105">
        <f t="shared" si="676"/>
        <v>0</v>
      </c>
      <c r="P230" s="95"/>
      <c r="Q230" s="105">
        <f t="shared" si="677"/>
        <v>0</v>
      </c>
      <c r="R230" s="87">
        <v>0</v>
      </c>
      <c r="S230" s="105">
        <f t="shared" si="678"/>
        <v>0</v>
      </c>
      <c r="T230" s="87"/>
      <c r="U230" s="105">
        <f t="shared" si="679"/>
        <v>0</v>
      </c>
      <c r="V230" s="95"/>
      <c r="W230" s="105">
        <f t="shared" si="680"/>
        <v>0</v>
      </c>
      <c r="X230" s="95"/>
      <c r="Y230" s="105">
        <f t="shared" si="681"/>
        <v>0</v>
      </c>
      <c r="Z230" s="95"/>
      <c r="AA230" s="105"/>
      <c r="AB230" s="87"/>
      <c r="AC230" s="105">
        <f t="shared" si="682"/>
        <v>0</v>
      </c>
      <c r="AD230" s="87"/>
      <c r="AE230" s="105">
        <f t="shared" si="683"/>
        <v>0</v>
      </c>
      <c r="AF230" s="87"/>
      <c r="AG230" s="105">
        <f t="shared" si="684"/>
        <v>0</v>
      </c>
      <c r="AH230" s="87"/>
      <c r="AI230" s="105">
        <f t="shared" si="685"/>
        <v>0</v>
      </c>
      <c r="AJ230" s="95"/>
      <c r="AK230" s="105">
        <f t="shared" si="686"/>
        <v>0</v>
      </c>
      <c r="AL230" s="95"/>
      <c r="AM230" s="87"/>
      <c r="AN230" s="95"/>
      <c r="AO230" s="105">
        <f t="shared" si="687"/>
        <v>0</v>
      </c>
      <c r="AP230" s="95"/>
      <c r="AQ230" s="105">
        <f t="shared" si="688"/>
        <v>0</v>
      </c>
      <c r="AR230" s="87"/>
      <c r="AS230" s="105">
        <f t="shared" si="689"/>
        <v>0</v>
      </c>
      <c r="AT230" s="95"/>
      <c r="AU230" s="105">
        <f t="shared" si="690"/>
        <v>0</v>
      </c>
      <c r="AV230" s="95"/>
      <c r="AW230" s="105">
        <f t="shared" si="691"/>
        <v>0</v>
      </c>
      <c r="AX230" s="95"/>
      <c r="AY230" s="105"/>
      <c r="AZ230" s="95"/>
      <c r="BA230" s="105">
        <f t="shared" si="692"/>
        <v>0</v>
      </c>
      <c r="BB230" s="96"/>
      <c r="BC230" s="105">
        <f t="shared" si="693"/>
        <v>0</v>
      </c>
      <c r="BD230" s="150">
        <v>11</v>
      </c>
      <c r="BE230" s="105">
        <f t="shared" si="694"/>
        <v>666342.96276240004</v>
      </c>
      <c r="BF230" s="136"/>
      <c r="BG230" s="105">
        <f t="shared" si="695"/>
        <v>0</v>
      </c>
      <c r="BH230" s="87"/>
      <c r="BI230" s="105">
        <f t="shared" si="696"/>
        <v>0</v>
      </c>
      <c r="BJ230" s="95"/>
      <c r="BK230" s="105">
        <f t="shared" si="697"/>
        <v>0</v>
      </c>
      <c r="BL230" s="144"/>
      <c r="BM230" s="105"/>
      <c r="BN230" s="126"/>
      <c r="BO230" s="105">
        <f t="shared" si="698"/>
        <v>0</v>
      </c>
      <c r="BP230" s="95"/>
      <c r="BQ230" s="105"/>
      <c r="BR230" s="87"/>
      <c r="BS230" s="105">
        <f t="shared" si="699"/>
        <v>0</v>
      </c>
      <c r="BT230" s="95"/>
      <c r="BU230" s="105">
        <f t="shared" si="700"/>
        <v>0</v>
      </c>
      <c r="BV230" s="95"/>
      <c r="BW230" s="105">
        <f t="shared" si="701"/>
        <v>0</v>
      </c>
      <c r="BX230" s="95"/>
      <c r="BY230" s="105">
        <f t="shared" si="702"/>
        <v>0</v>
      </c>
      <c r="BZ230" s="209"/>
      <c r="CA230" s="105">
        <f t="shared" si="703"/>
        <v>0</v>
      </c>
      <c r="CB230" s="95"/>
      <c r="CC230" s="105">
        <f t="shared" si="704"/>
        <v>0</v>
      </c>
      <c r="CD230" s="126"/>
      <c r="CE230" s="105">
        <f t="shared" si="705"/>
        <v>0</v>
      </c>
      <c r="CF230" s="87"/>
      <c r="CG230" s="87"/>
      <c r="CH230" s="87"/>
      <c r="CI230" s="87"/>
      <c r="CJ230" s="140"/>
      <c r="CK230" s="140"/>
      <c r="CL230" s="93">
        <f t="shared" si="667"/>
        <v>11</v>
      </c>
      <c r="CM230" s="93">
        <f t="shared" si="667"/>
        <v>666342.96276240004</v>
      </c>
      <c r="CN230" s="66">
        <f>[3]ДС!EP231</f>
        <v>8</v>
      </c>
      <c r="CO230" s="67">
        <f>[3]ДС!EQ231</f>
        <v>476628.01401599991</v>
      </c>
      <c r="CP230" s="94">
        <f t="shared" si="668"/>
        <v>19</v>
      </c>
      <c r="CQ230" s="94">
        <f t="shared" si="668"/>
        <v>1142970.9767783999</v>
      </c>
    </row>
    <row r="231" spans="1:95" s="3" customFormat="1" ht="45" customHeight="1" x14ac:dyDescent="0.25">
      <c r="A231" s="122"/>
      <c r="B231" s="122">
        <v>186</v>
      </c>
      <c r="C231" s="122" t="s">
        <v>505</v>
      </c>
      <c r="D231" s="176" t="s">
        <v>506</v>
      </c>
      <c r="E231" s="80">
        <v>17622</v>
      </c>
      <c r="F231" s="232">
        <v>3.83</v>
      </c>
      <c r="G231" s="190">
        <v>5.6899999999999999E-2</v>
      </c>
      <c r="H231" s="129">
        <v>1</v>
      </c>
      <c r="I231" s="130"/>
      <c r="J231" s="137">
        <v>1.4</v>
      </c>
      <c r="K231" s="137">
        <v>1.68</v>
      </c>
      <c r="L231" s="137">
        <v>2.23</v>
      </c>
      <c r="M231" s="138">
        <v>2.57</v>
      </c>
      <c r="N231" s="87">
        <v>0</v>
      </c>
      <c r="O231" s="105">
        <f t="shared" si="676"/>
        <v>0</v>
      </c>
      <c r="P231" s="95"/>
      <c r="Q231" s="105">
        <f t="shared" si="677"/>
        <v>0</v>
      </c>
      <c r="R231" s="87">
        <v>0</v>
      </c>
      <c r="S231" s="105">
        <f t="shared" si="678"/>
        <v>0</v>
      </c>
      <c r="T231" s="87"/>
      <c r="U231" s="105">
        <f t="shared" si="679"/>
        <v>0</v>
      </c>
      <c r="V231" s="95"/>
      <c r="W231" s="105">
        <f t="shared" si="680"/>
        <v>0</v>
      </c>
      <c r="X231" s="95"/>
      <c r="Y231" s="105">
        <f t="shared" si="681"/>
        <v>0</v>
      </c>
      <c r="Z231" s="95"/>
      <c r="AA231" s="105"/>
      <c r="AB231" s="87"/>
      <c r="AC231" s="105">
        <f t="shared" si="682"/>
        <v>0</v>
      </c>
      <c r="AD231" s="87"/>
      <c r="AE231" s="105">
        <f t="shared" si="683"/>
        <v>0</v>
      </c>
      <c r="AF231" s="87"/>
      <c r="AG231" s="105">
        <f t="shared" si="684"/>
        <v>0</v>
      </c>
      <c r="AH231" s="87"/>
      <c r="AI231" s="105">
        <f t="shared" si="685"/>
        <v>0</v>
      </c>
      <c r="AJ231" s="95"/>
      <c r="AK231" s="105">
        <f t="shared" si="686"/>
        <v>0</v>
      </c>
      <c r="AL231" s="95"/>
      <c r="AM231" s="87"/>
      <c r="AN231" s="95"/>
      <c r="AO231" s="105">
        <f t="shared" si="687"/>
        <v>0</v>
      </c>
      <c r="AP231" s="95"/>
      <c r="AQ231" s="105">
        <f t="shared" si="688"/>
        <v>0</v>
      </c>
      <c r="AR231" s="87"/>
      <c r="AS231" s="105">
        <f t="shared" si="689"/>
        <v>0</v>
      </c>
      <c r="AT231" s="95"/>
      <c r="AU231" s="105">
        <f t="shared" si="690"/>
        <v>0</v>
      </c>
      <c r="AV231" s="95"/>
      <c r="AW231" s="105">
        <f t="shared" si="691"/>
        <v>0</v>
      </c>
      <c r="AX231" s="95"/>
      <c r="AY231" s="105"/>
      <c r="AZ231" s="95"/>
      <c r="BA231" s="105">
        <f t="shared" si="692"/>
        <v>0</v>
      </c>
      <c r="BB231" s="96"/>
      <c r="BC231" s="105">
        <f t="shared" si="693"/>
        <v>0</v>
      </c>
      <c r="BD231" s="150"/>
      <c r="BE231" s="105">
        <f t="shared" si="694"/>
        <v>0</v>
      </c>
      <c r="BF231" s="136"/>
      <c r="BG231" s="105">
        <f t="shared" si="695"/>
        <v>0</v>
      </c>
      <c r="BH231" s="87"/>
      <c r="BI231" s="105">
        <f t="shared" si="696"/>
        <v>0</v>
      </c>
      <c r="BJ231" s="95"/>
      <c r="BK231" s="105">
        <f t="shared" si="697"/>
        <v>0</v>
      </c>
      <c r="BL231" s="144"/>
      <c r="BM231" s="105"/>
      <c r="BN231" s="126"/>
      <c r="BO231" s="105">
        <f t="shared" si="698"/>
        <v>0</v>
      </c>
      <c r="BP231" s="95"/>
      <c r="BQ231" s="105"/>
      <c r="BR231" s="87"/>
      <c r="BS231" s="105">
        <f t="shared" si="699"/>
        <v>0</v>
      </c>
      <c r="BT231" s="95"/>
      <c r="BU231" s="105">
        <f t="shared" si="700"/>
        <v>0</v>
      </c>
      <c r="BV231" s="95"/>
      <c r="BW231" s="105">
        <f t="shared" si="701"/>
        <v>0</v>
      </c>
      <c r="BX231" s="95"/>
      <c r="BY231" s="105">
        <f t="shared" si="702"/>
        <v>0</v>
      </c>
      <c r="BZ231" s="209"/>
      <c r="CA231" s="105">
        <f t="shared" si="703"/>
        <v>0</v>
      </c>
      <c r="CB231" s="95"/>
      <c r="CC231" s="105">
        <f t="shared" si="704"/>
        <v>0</v>
      </c>
      <c r="CD231" s="126"/>
      <c r="CE231" s="105">
        <f t="shared" si="705"/>
        <v>0</v>
      </c>
      <c r="CF231" s="87"/>
      <c r="CG231" s="87"/>
      <c r="CH231" s="87"/>
      <c r="CI231" s="87"/>
      <c r="CJ231" s="140"/>
      <c r="CK231" s="140"/>
      <c r="CL231" s="93">
        <f t="shared" si="667"/>
        <v>0</v>
      </c>
      <c r="CM231" s="93">
        <f t="shared" si="667"/>
        <v>0</v>
      </c>
      <c r="CN231" s="66">
        <f>[3]ДС!EP232</f>
        <v>0</v>
      </c>
      <c r="CO231" s="67">
        <f>[3]ДС!EQ232</f>
        <v>0</v>
      </c>
      <c r="CP231" s="94">
        <f t="shared" si="668"/>
        <v>0</v>
      </c>
      <c r="CQ231" s="94">
        <f t="shared" si="668"/>
        <v>0</v>
      </c>
    </row>
    <row r="232" spans="1:95" s="3" customFormat="1" ht="45" customHeight="1" x14ac:dyDescent="0.25">
      <c r="A232" s="122"/>
      <c r="B232" s="122">
        <v>187</v>
      </c>
      <c r="C232" s="122" t="s">
        <v>507</v>
      </c>
      <c r="D232" s="176" t="s">
        <v>508</v>
      </c>
      <c r="E232" s="80">
        <v>17622</v>
      </c>
      <c r="F232" s="232">
        <v>4.47</v>
      </c>
      <c r="G232" s="190">
        <v>5.8999999999999999E-3</v>
      </c>
      <c r="H232" s="129">
        <v>1</v>
      </c>
      <c r="I232" s="130"/>
      <c r="J232" s="137">
        <v>1.4</v>
      </c>
      <c r="K232" s="137">
        <v>1.68</v>
      </c>
      <c r="L232" s="137">
        <v>2.23</v>
      </c>
      <c r="M232" s="138">
        <v>2.57</v>
      </c>
      <c r="N232" s="87">
        <v>0</v>
      </c>
      <c r="O232" s="105">
        <f t="shared" si="676"/>
        <v>0</v>
      </c>
      <c r="P232" s="95"/>
      <c r="Q232" s="105">
        <f t="shared" si="677"/>
        <v>0</v>
      </c>
      <c r="R232" s="87">
        <v>0</v>
      </c>
      <c r="S232" s="105">
        <f t="shared" si="678"/>
        <v>0</v>
      </c>
      <c r="T232" s="87"/>
      <c r="U232" s="105">
        <f t="shared" si="679"/>
        <v>0</v>
      </c>
      <c r="V232" s="95"/>
      <c r="W232" s="105">
        <f t="shared" si="680"/>
        <v>0</v>
      </c>
      <c r="X232" s="95"/>
      <c r="Y232" s="105">
        <f t="shared" si="681"/>
        <v>0</v>
      </c>
      <c r="Z232" s="95"/>
      <c r="AA232" s="105"/>
      <c r="AB232" s="87"/>
      <c r="AC232" s="105">
        <f t="shared" si="682"/>
        <v>0</v>
      </c>
      <c r="AD232" s="87"/>
      <c r="AE232" s="105">
        <f t="shared" si="683"/>
        <v>0</v>
      </c>
      <c r="AF232" s="87"/>
      <c r="AG232" s="105">
        <f t="shared" si="684"/>
        <v>0</v>
      </c>
      <c r="AH232" s="87"/>
      <c r="AI232" s="105">
        <f t="shared" si="685"/>
        <v>0</v>
      </c>
      <c r="AJ232" s="95"/>
      <c r="AK232" s="105">
        <f t="shared" si="686"/>
        <v>0</v>
      </c>
      <c r="AL232" s="95"/>
      <c r="AM232" s="87"/>
      <c r="AN232" s="95"/>
      <c r="AO232" s="105">
        <f t="shared" si="687"/>
        <v>0</v>
      </c>
      <c r="AP232" s="95"/>
      <c r="AQ232" s="105">
        <f t="shared" si="688"/>
        <v>0</v>
      </c>
      <c r="AR232" s="87"/>
      <c r="AS232" s="105">
        <f t="shared" si="689"/>
        <v>0</v>
      </c>
      <c r="AT232" s="95"/>
      <c r="AU232" s="105">
        <f t="shared" si="690"/>
        <v>0</v>
      </c>
      <c r="AV232" s="95"/>
      <c r="AW232" s="105">
        <f t="shared" si="691"/>
        <v>0</v>
      </c>
      <c r="AX232" s="95"/>
      <c r="AY232" s="105"/>
      <c r="AZ232" s="95"/>
      <c r="BA232" s="105">
        <f t="shared" si="692"/>
        <v>0</v>
      </c>
      <c r="BB232" s="96"/>
      <c r="BC232" s="105">
        <f t="shared" si="693"/>
        <v>0</v>
      </c>
      <c r="BD232" s="150"/>
      <c r="BE232" s="105">
        <f t="shared" si="694"/>
        <v>0</v>
      </c>
      <c r="BF232" s="136"/>
      <c r="BG232" s="105">
        <f t="shared" si="695"/>
        <v>0</v>
      </c>
      <c r="BH232" s="87"/>
      <c r="BI232" s="105">
        <f t="shared" si="696"/>
        <v>0</v>
      </c>
      <c r="BJ232" s="95"/>
      <c r="BK232" s="105">
        <f t="shared" si="697"/>
        <v>0</v>
      </c>
      <c r="BL232" s="144"/>
      <c r="BM232" s="105"/>
      <c r="BN232" s="126"/>
      <c r="BO232" s="105">
        <f t="shared" si="698"/>
        <v>0</v>
      </c>
      <c r="BP232" s="95"/>
      <c r="BQ232" s="105"/>
      <c r="BR232" s="87"/>
      <c r="BS232" s="105">
        <f t="shared" si="699"/>
        <v>0</v>
      </c>
      <c r="BT232" s="95"/>
      <c r="BU232" s="105">
        <f t="shared" si="700"/>
        <v>0</v>
      </c>
      <c r="BV232" s="95"/>
      <c r="BW232" s="105">
        <f t="shared" si="701"/>
        <v>0</v>
      </c>
      <c r="BX232" s="95"/>
      <c r="BY232" s="105">
        <f t="shared" si="702"/>
        <v>0</v>
      </c>
      <c r="BZ232" s="209"/>
      <c r="CA232" s="105">
        <f t="shared" si="703"/>
        <v>0</v>
      </c>
      <c r="CB232" s="95"/>
      <c r="CC232" s="105">
        <f t="shared" si="704"/>
        <v>0</v>
      </c>
      <c r="CD232" s="126"/>
      <c r="CE232" s="105">
        <f t="shared" si="705"/>
        <v>0</v>
      </c>
      <c r="CF232" s="87"/>
      <c r="CG232" s="87"/>
      <c r="CH232" s="87"/>
      <c r="CI232" s="87"/>
      <c r="CJ232" s="140"/>
      <c r="CK232" s="140"/>
      <c r="CL232" s="93">
        <f t="shared" si="667"/>
        <v>0</v>
      </c>
      <c r="CM232" s="93">
        <f t="shared" si="667"/>
        <v>0</v>
      </c>
      <c r="CN232" s="66">
        <f>[3]ДС!EP233</f>
        <v>0</v>
      </c>
      <c r="CO232" s="67">
        <f>[3]ДС!EQ233</f>
        <v>0</v>
      </c>
      <c r="CP232" s="94">
        <f t="shared" si="668"/>
        <v>0</v>
      </c>
      <c r="CQ232" s="94">
        <f t="shared" si="668"/>
        <v>0</v>
      </c>
    </row>
    <row r="233" spans="1:95" s="3" customFormat="1" ht="45" customHeight="1" x14ac:dyDescent="0.25">
      <c r="A233" s="122"/>
      <c r="B233" s="122">
        <v>188</v>
      </c>
      <c r="C233" s="122" t="s">
        <v>509</v>
      </c>
      <c r="D233" s="176" t="s">
        <v>510</v>
      </c>
      <c r="E233" s="80">
        <v>17622</v>
      </c>
      <c r="F233" s="232">
        <v>4.8099999999999996</v>
      </c>
      <c r="G233" s="190">
        <v>8.0999999999999996E-3</v>
      </c>
      <c r="H233" s="129">
        <v>1</v>
      </c>
      <c r="I233" s="130"/>
      <c r="J233" s="137">
        <v>1.4</v>
      </c>
      <c r="K233" s="137">
        <v>1.68</v>
      </c>
      <c r="L233" s="137">
        <v>2.23</v>
      </c>
      <c r="M233" s="138">
        <v>2.57</v>
      </c>
      <c r="N233" s="87">
        <v>0</v>
      </c>
      <c r="O233" s="105">
        <f t="shared" si="676"/>
        <v>0</v>
      </c>
      <c r="P233" s="95"/>
      <c r="Q233" s="105">
        <f t="shared" si="677"/>
        <v>0</v>
      </c>
      <c r="R233" s="87">
        <v>0</v>
      </c>
      <c r="S233" s="105">
        <f t="shared" si="678"/>
        <v>0</v>
      </c>
      <c r="T233" s="87"/>
      <c r="U233" s="105">
        <f t="shared" si="679"/>
        <v>0</v>
      </c>
      <c r="V233" s="95"/>
      <c r="W233" s="105">
        <f t="shared" si="680"/>
        <v>0</v>
      </c>
      <c r="X233" s="95"/>
      <c r="Y233" s="105">
        <f t="shared" si="681"/>
        <v>0</v>
      </c>
      <c r="Z233" s="95"/>
      <c r="AA233" s="105"/>
      <c r="AB233" s="87"/>
      <c r="AC233" s="105">
        <f t="shared" si="682"/>
        <v>0</v>
      </c>
      <c r="AD233" s="87"/>
      <c r="AE233" s="105">
        <f t="shared" si="683"/>
        <v>0</v>
      </c>
      <c r="AF233" s="87"/>
      <c r="AG233" s="105">
        <f t="shared" si="684"/>
        <v>0</v>
      </c>
      <c r="AH233" s="87"/>
      <c r="AI233" s="105">
        <f t="shared" si="685"/>
        <v>0</v>
      </c>
      <c r="AJ233" s="95"/>
      <c r="AK233" s="105">
        <f t="shared" si="686"/>
        <v>0</v>
      </c>
      <c r="AL233" s="95"/>
      <c r="AM233" s="87"/>
      <c r="AN233" s="95"/>
      <c r="AO233" s="105">
        <f t="shared" si="687"/>
        <v>0</v>
      </c>
      <c r="AP233" s="95"/>
      <c r="AQ233" s="105">
        <f t="shared" si="688"/>
        <v>0</v>
      </c>
      <c r="AR233" s="87"/>
      <c r="AS233" s="105">
        <f t="shared" si="689"/>
        <v>0</v>
      </c>
      <c r="AT233" s="95"/>
      <c r="AU233" s="105">
        <f t="shared" si="690"/>
        <v>0</v>
      </c>
      <c r="AV233" s="95"/>
      <c r="AW233" s="105">
        <f t="shared" si="691"/>
        <v>0</v>
      </c>
      <c r="AX233" s="95"/>
      <c r="AY233" s="105"/>
      <c r="AZ233" s="95"/>
      <c r="BA233" s="105">
        <f t="shared" si="692"/>
        <v>0</v>
      </c>
      <c r="BB233" s="96"/>
      <c r="BC233" s="105">
        <f t="shared" si="693"/>
        <v>0</v>
      </c>
      <c r="BD233" s="150"/>
      <c r="BE233" s="105">
        <f t="shared" si="694"/>
        <v>0</v>
      </c>
      <c r="BF233" s="136"/>
      <c r="BG233" s="105">
        <f t="shared" si="695"/>
        <v>0</v>
      </c>
      <c r="BH233" s="87"/>
      <c r="BI233" s="105">
        <f t="shared" si="696"/>
        <v>0</v>
      </c>
      <c r="BJ233" s="95"/>
      <c r="BK233" s="105">
        <f t="shared" si="697"/>
        <v>0</v>
      </c>
      <c r="BL233" s="144"/>
      <c r="BM233" s="105"/>
      <c r="BN233" s="126"/>
      <c r="BO233" s="105">
        <f t="shared" si="698"/>
        <v>0</v>
      </c>
      <c r="BP233" s="95"/>
      <c r="BQ233" s="105"/>
      <c r="BR233" s="87"/>
      <c r="BS233" s="105">
        <f t="shared" si="699"/>
        <v>0</v>
      </c>
      <c r="BT233" s="95"/>
      <c r="BU233" s="105">
        <f t="shared" si="700"/>
        <v>0</v>
      </c>
      <c r="BV233" s="95"/>
      <c r="BW233" s="105">
        <f t="shared" si="701"/>
        <v>0</v>
      </c>
      <c r="BX233" s="95"/>
      <c r="BY233" s="105">
        <f t="shared" si="702"/>
        <v>0</v>
      </c>
      <c r="BZ233" s="209"/>
      <c r="CA233" s="105">
        <f t="shared" si="703"/>
        <v>0</v>
      </c>
      <c r="CB233" s="95"/>
      <c r="CC233" s="105">
        <f t="shared" si="704"/>
        <v>0</v>
      </c>
      <c r="CD233" s="126"/>
      <c r="CE233" s="105">
        <f t="shared" si="705"/>
        <v>0</v>
      </c>
      <c r="CF233" s="87"/>
      <c r="CG233" s="87"/>
      <c r="CH233" s="87"/>
      <c r="CI233" s="87"/>
      <c r="CJ233" s="140"/>
      <c r="CK233" s="140"/>
      <c r="CL233" s="93">
        <f t="shared" si="667"/>
        <v>0</v>
      </c>
      <c r="CM233" s="93">
        <f t="shared" si="667"/>
        <v>0</v>
      </c>
      <c r="CN233" s="66">
        <f>[3]ДС!EP234</f>
        <v>0</v>
      </c>
      <c r="CO233" s="67">
        <f>[3]ДС!EQ234</f>
        <v>0</v>
      </c>
      <c r="CP233" s="94">
        <f t="shared" si="668"/>
        <v>0</v>
      </c>
      <c r="CQ233" s="94">
        <f t="shared" si="668"/>
        <v>0</v>
      </c>
    </row>
    <row r="234" spans="1:95" s="3" customFormat="1" ht="45" customHeight="1" x14ac:dyDescent="0.25">
      <c r="A234" s="122"/>
      <c r="B234" s="122">
        <v>189</v>
      </c>
      <c r="C234" s="122" t="s">
        <v>511</v>
      </c>
      <c r="D234" s="176" t="s">
        <v>512</v>
      </c>
      <c r="E234" s="80">
        <v>17622</v>
      </c>
      <c r="F234" s="232">
        <v>5.94</v>
      </c>
      <c r="G234" s="190">
        <v>8.2400000000000001E-2</v>
      </c>
      <c r="H234" s="129">
        <v>1</v>
      </c>
      <c r="I234" s="130"/>
      <c r="J234" s="137">
        <v>1.4</v>
      </c>
      <c r="K234" s="137">
        <v>1.68</v>
      </c>
      <c r="L234" s="137">
        <v>2.23</v>
      </c>
      <c r="M234" s="138">
        <v>2.57</v>
      </c>
      <c r="N234" s="87">
        <v>0</v>
      </c>
      <c r="O234" s="105">
        <f t="shared" si="676"/>
        <v>0</v>
      </c>
      <c r="P234" s="95"/>
      <c r="Q234" s="105">
        <f t="shared" si="677"/>
        <v>0</v>
      </c>
      <c r="R234" s="87">
        <v>0</v>
      </c>
      <c r="S234" s="105">
        <f t="shared" si="678"/>
        <v>0</v>
      </c>
      <c r="T234" s="87"/>
      <c r="U234" s="105">
        <f t="shared" si="679"/>
        <v>0</v>
      </c>
      <c r="V234" s="95"/>
      <c r="W234" s="105">
        <f t="shared" si="680"/>
        <v>0</v>
      </c>
      <c r="X234" s="95"/>
      <c r="Y234" s="105">
        <f t="shared" si="681"/>
        <v>0</v>
      </c>
      <c r="Z234" s="95"/>
      <c r="AA234" s="105"/>
      <c r="AB234" s="87"/>
      <c r="AC234" s="105">
        <f t="shared" si="682"/>
        <v>0</v>
      </c>
      <c r="AD234" s="87"/>
      <c r="AE234" s="105">
        <f t="shared" si="683"/>
        <v>0</v>
      </c>
      <c r="AF234" s="87"/>
      <c r="AG234" s="105">
        <f t="shared" si="684"/>
        <v>0</v>
      </c>
      <c r="AH234" s="87"/>
      <c r="AI234" s="105">
        <f t="shared" si="685"/>
        <v>0</v>
      </c>
      <c r="AJ234" s="95"/>
      <c r="AK234" s="105">
        <f t="shared" si="686"/>
        <v>0</v>
      </c>
      <c r="AL234" s="95"/>
      <c r="AM234" s="87"/>
      <c r="AN234" s="95"/>
      <c r="AO234" s="105">
        <f t="shared" si="687"/>
        <v>0</v>
      </c>
      <c r="AP234" s="95"/>
      <c r="AQ234" s="105">
        <f t="shared" si="688"/>
        <v>0</v>
      </c>
      <c r="AR234" s="87"/>
      <c r="AS234" s="105">
        <f t="shared" si="689"/>
        <v>0</v>
      </c>
      <c r="AT234" s="95"/>
      <c r="AU234" s="105">
        <f t="shared" si="690"/>
        <v>0</v>
      </c>
      <c r="AV234" s="95"/>
      <c r="AW234" s="105">
        <f t="shared" si="691"/>
        <v>0</v>
      </c>
      <c r="AX234" s="95"/>
      <c r="AY234" s="105"/>
      <c r="AZ234" s="95"/>
      <c r="BA234" s="105">
        <f t="shared" si="692"/>
        <v>0</v>
      </c>
      <c r="BB234" s="96"/>
      <c r="BC234" s="105">
        <f t="shared" si="693"/>
        <v>0</v>
      </c>
      <c r="BD234" s="150"/>
      <c r="BE234" s="105">
        <f t="shared" si="694"/>
        <v>0</v>
      </c>
      <c r="BF234" s="136"/>
      <c r="BG234" s="105">
        <f t="shared" si="695"/>
        <v>0</v>
      </c>
      <c r="BH234" s="87"/>
      <c r="BI234" s="105">
        <f t="shared" si="696"/>
        <v>0</v>
      </c>
      <c r="BJ234" s="95"/>
      <c r="BK234" s="105">
        <f t="shared" si="697"/>
        <v>0</v>
      </c>
      <c r="BL234" s="144"/>
      <c r="BM234" s="105"/>
      <c r="BN234" s="126"/>
      <c r="BO234" s="105">
        <f t="shared" si="698"/>
        <v>0</v>
      </c>
      <c r="BP234" s="95"/>
      <c r="BQ234" s="105"/>
      <c r="BR234" s="87"/>
      <c r="BS234" s="105">
        <f t="shared" si="699"/>
        <v>0</v>
      </c>
      <c r="BT234" s="95"/>
      <c r="BU234" s="105">
        <f t="shared" si="700"/>
        <v>0</v>
      </c>
      <c r="BV234" s="95"/>
      <c r="BW234" s="105">
        <f t="shared" si="701"/>
        <v>0</v>
      </c>
      <c r="BX234" s="95"/>
      <c r="BY234" s="105">
        <f t="shared" si="702"/>
        <v>0</v>
      </c>
      <c r="BZ234" s="209"/>
      <c r="CA234" s="105">
        <f t="shared" si="703"/>
        <v>0</v>
      </c>
      <c r="CB234" s="95"/>
      <c r="CC234" s="105">
        <f t="shared" si="704"/>
        <v>0</v>
      </c>
      <c r="CD234" s="126"/>
      <c r="CE234" s="105">
        <f t="shared" si="705"/>
        <v>0</v>
      </c>
      <c r="CF234" s="87"/>
      <c r="CG234" s="87"/>
      <c r="CH234" s="87"/>
      <c r="CI234" s="87"/>
      <c r="CJ234" s="140"/>
      <c r="CK234" s="140"/>
      <c r="CL234" s="93">
        <f t="shared" si="667"/>
        <v>0</v>
      </c>
      <c r="CM234" s="93">
        <f t="shared" si="667"/>
        <v>0</v>
      </c>
      <c r="CN234" s="66">
        <f>[3]ДС!EP235</f>
        <v>0</v>
      </c>
      <c r="CO234" s="67">
        <f>[3]ДС!EQ235</f>
        <v>0</v>
      </c>
      <c r="CP234" s="94">
        <f t="shared" si="668"/>
        <v>0</v>
      </c>
      <c r="CQ234" s="94">
        <f t="shared" si="668"/>
        <v>0</v>
      </c>
    </row>
    <row r="235" spans="1:95" s="3" customFormat="1" ht="45" customHeight="1" x14ac:dyDescent="0.25">
      <c r="A235" s="122"/>
      <c r="B235" s="122">
        <v>190</v>
      </c>
      <c r="C235" s="122" t="s">
        <v>513</v>
      </c>
      <c r="D235" s="176" t="s">
        <v>514</v>
      </c>
      <c r="E235" s="80">
        <v>17622</v>
      </c>
      <c r="F235" s="232">
        <v>6.42</v>
      </c>
      <c r="G235" s="190">
        <v>4.1000000000000003E-3</v>
      </c>
      <c r="H235" s="129">
        <v>1</v>
      </c>
      <c r="I235" s="130"/>
      <c r="J235" s="137">
        <v>1.4</v>
      </c>
      <c r="K235" s="137">
        <v>1.68</v>
      </c>
      <c r="L235" s="137">
        <v>2.23</v>
      </c>
      <c r="M235" s="138">
        <v>2.57</v>
      </c>
      <c r="N235" s="87">
        <v>0</v>
      </c>
      <c r="O235" s="105">
        <f t="shared" si="676"/>
        <v>0</v>
      </c>
      <c r="P235" s="95"/>
      <c r="Q235" s="105">
        <f t="shared" si="677"/>
        <v>0</v>
      </c>
      <c r="R235" s="87">
        <v>0</v>
      </c>
      <c r="S235" s="105">
        <f t="shared" si="678"/>
        <v>0</v>
      </c>
      <c r="T235" s="87"/>
      <c r="U235" s="105">
        <f t="shared" si="679"/>
        <v>0</v>
      </c>
      <c r="V235" s="95"/>
      <c r="W235" s="105">
        <f t="shared" si="680"/>
        <v>0</v>
      </c>
      <c r="X235" s="95"/>
      <c r="Y235" s="105">
        <f t="shared" si="681"/>
        <v>0</v>
      </c>
      <c r="Z235" s="95"/>
      <c r="AA235" s="105"/>
      <c r="AB235" s="87"/>
      <c r="AC235" s="105">
        <f t="shared" si="682"/>
        <v>0</v>
      </c>
      <c r="AD235" s="87"/>
      <c r="AE235" s="105">
        <f t="shared" si="683"/>
        <v>0</v>
      </c>
      <c r="AF235" s="87"/>
      <c r="AG235" s="105">
        <f t="shared" si="684"/>
        <v>0</v>
      </c>
      <c r="AH235" s="87"/>
      <c r="AI235" s="105">
        <f t="shared" si="685"/>
        <v>0</v>
      </c>
      <c r="AJ235" s="95"/>
      <c r="AK235" s="105">
        <f t="shared" si="686"/>
        <v>0</v>
      </c>
      <c r="AL235" s="95"/>
      <c r="AM235" s="87"/>
      <c r="AN235" s="95"/>
      <c r="AO235" s="105">
        <f t="shared" si="687"/>
        <v>0</v>
      </c>
      <c r="AP235" s="95"/>
      <c r="AQ235" s="105">
        <f t="shared" si="688"/>
        <v>0</v>
      </c>
      <c r="AR235" s="87"/>
      <c r="AS235" s="105">
        <f t="shared" si="689"/>
        <v>0</v>
      </c>
      <c r="AT235" s="95"/>
      <c r="AU235" s="105">
        <f t="shared" si="690"/>
        <v>0</v>
      </c>
      <c r="AV235" s="95"/>
      <c r="AW235" s="105">
        <f t="shared" si="691"/>
        <v>0</v>
      </c>
      <c r="AX235" s="95"/>
      <c r="AY235" s="105"/>
      <c r="AZ235" s="95"/>
      <c r="BA235" s="105">
        <f t="shared" si="692"/>
        <v>0</v>
      </c>
      <c r="BB235" s="96"/>
      <c r="BC235" s="105">
        <f t="shared" si="693"/>
        <v>0</v>
      </c>
      <c r="BD235" s="150"/>
      <c r="BE235" s="105">
        <f t="shared" si="694"/>
        <v>0</v>
      </c>
      <c r="BF235" s="136"/>
      <c r="BG235" s="105">
        <f t="shared" si="695"/>
        <v>0</v>
      </c>
      <c r="BH235" s="87"/>
      <c r="BI235" s="105">
        <f t="shared" si="696"/>
        <v>0</v>
      </c>
      <c r="BJ235" s="95"/>
      <c r="BK235" s="105">
        <f t="shared" si="697"/>
        <v>0</v>
      </c>
      <c r="BL235" s="144"/>
      <c r="BM235" s="105"/>
      <c r="BN235" s="126"/>
      <c r="BO235" s="105">
        <f t="shared" si="698"/>
        <v>0</v>
      </c>
      <c r="BP235" s="95"/>
      <c r="BQ235" s="105"/>
      <c r="BR235" s="87"/>
      <c r="BS235" s="105">
        <f t="shared" si="699"/>
        <v>0</v>
      </c>
      <c r="BT235" s="95"/>
      <c r="BU235" s="105">
        <f t="shared" si="700"/>
        <v>0</v>
      </c>
      <c r="BV235" s="95"/>
      <c r="BW235" s="105">
        <f t="shared" si="701"/>
        <v>0</v>
      </c>
      <c r="BX235" s="95"/>
      <c r="BY235" s="105">
        <f t="shared" si="702"/>
        <v>0</v>
      </c>
      <c r="BZ235" s="209"/>
      <c r="CA235" s="105">
        <f t="shared" si="703"/>
        <v>0</v>
      </c>
      <c r="CB235" s="95"/>
      <c r="CC235" s="105">
        <f t="shared" si="704"/>
        <v>0</v>
      </c>
      <c r="CD235" s="126"/>
      <c r="CE235" s="105">
        <f t="shared" si="705"/>
        <v>0</v>
      </c>
      <c r="CF235" s="87"/>
      <c r="CG235" s="87"/>
      <c r="CH235" s="87"/>
      <c r="CI235" s="87"/>
      <c r="CJ235" s="140"/>
      <c r="CK235" s="140"/>
      <c r="CL235" s="93">
        <f t="shared" si="667"/>
        <v>0</v>
      </c>
      <c r="CM235" s="93">
        <f t="shared" si="667"/>
        <v>0</v>
      </c>
      <c r="CN235" s="66">
        <f>[3]ДС!EP236</f>
        <v>12</v>
      </c>
      <c r="CO235" s="67">
        <f>[3]ДС!EQ236</f>
        <v>1359825.3421632</v>
      </c>
      <c r="CP235" s="94">
        <f t="shared" si="668"/>
        <v>12</v>
      </c>
      <c r="CQ235" s="94">
        <f t="shared" si="668"/>
        <v>1359825.3421632</v>
      </c>
    </row>
    <row r="236" spans="1:95" s="3" customFormat="1" ht="45" customHeight="1" x14ac:dyDescent="0.25">
      <c r="A236" s="122"/>
      <c r="B236" s="122">
        <v>191</v>
      </c>
      <c r="C236" s="122" t="s">
        <v>515</v>
      </c>
      <c r="D236" s="176" t="s">
        <v>516</v>
      </c>
      <c r="E236" s="80">
        <v>17622</v>
      </c>
      <c r="F236" s="232">
        <v>7.86</v>
      </c>
      <c r="G236" s="190">
        <v>2.8299999999999999E-2</v>
      </c>
      <c r="H236" s="129">
        <v>1</v>
      </c>
      <c r="I236" s="130"/>
      <c r="J236" s="137">
        <v>1.4</v>
      </c>
      <c r="K236" s="137">
        <v>1.68</v>
      </c>
      <c r="L236" s="137">
        <v>2.23</v>
      </c>
      <c r="M236" s="138">
        <v>2.57</v>
      </c>
      <c r="N236" s="87">
        <v>0</v>
      </c>
      <c r="O236" s="105">
        <f t="shared" si="676"/>
        <v>0</v>
      </c>
      <c r="P236" s="95"/>
      <c r="Q236" s="105">
        <f t="shared" si="677"/>
        <v>0</v>
      </c>
      <c r="R236" s="87">
        <v>0</v>
      </c>
      <c r="S236" s="105">
        <f t="shared" si="678"/>
        <v>0</v>
      </c>
      <c r="T236" s="87"/>
      <c r="U236" s="105">
        <f t="shared" si="679"/>
        <v>0</v>
      </c>
      <c r="V236" s="95"/>
      <c r="W236" s="105">
        <f t="shared" si="680"/>
        <v>0</v>
      </c>
      <c r="X236" s="95"/>
      <c r="Y236" s="105">
        <f t="shared" si="681"/>
        <v>0</v>
      </c>
      <c r="Z236" s="95"/>
      <c r="AA236" s="105"/>
      <c r="AB236" s="87"/>
      <c r="AC236" s="105">
        <f t="shared" si="682"/>
        <v>0</v>
      </c>
      <c r="AD236" s="87"/>
      <c r="AE236" s="105">
        <f t="shared" si="683"/>
        <v>0</v>
      </c>
      <c r="AF236" s="87"/>
      <c r="AG236" s="105">
        <f t="shared" si="684"/>
        <v>0</v>
      </c>
      <c r="AH236" s="87"/>
      <c r="AI236" s="105">
        <f t="shared" si="685"/>
        <v>0</v>
      </c>
      <c r="AJ236" s="95"/>
      <c r="AK236" s="105">
        <f t="shared" si="686"/>
        <v>0</v>
      </c>
      <c r="AL236" s="95"/>
      <c r="AM236" s="87"/>
      <c r="AN236" s="95"/>
      <c r="AO236" s="105">
        <f t="shared" si="687"/>
        <v>0</v>
      </c>
      <c r="AP236" s="95"/>
      <c r="AQ236" s="105">
        <f t="shared" si="688"/>
        <v>0</v>
      </c>
      <c r="AR236" s="87"/>
      <c r="AS236" s="105">
        <f t="shared" si="689"/>
        <v>0</v>
      </c>
      <c r="AT236" s="95"/>
      <c r="AU236" s="105">
        <f t="shared" si="690"/>
        <v>0</v>
      </c>
      <c r="AV236" s="95"/>
      <c r="AW236" s="105">
        <f t="shared" si="691"/>
        <v>0</v>
      </c>
      <c r="AX236" s="95"/>
      <c r="AY236" s="105"/>
      <c r="AZ236" s="95"/>
      <c r="BA236" s="105">
        <f t="shared" si="692"/>
        <v>0</v>
      </c>
      <c r="BB236" s="96"/>
      <c r="BC236" s="105">
        <f t="shared" si="693"/>
        <v>0</v>
      </c>
      <c r="BD236" s="150"/>
      <c r="BE236" s="105">
        <f t="shared" si="694"/>
        <v>0</v>
      </c>
      <c r="BF236" s="136"/>
      <c r="BG236" s="105">
        <f t="shared" si="695"/>
        <v>0</v>
      </c>
      <c r="BH236" s="87"/>
      <c r="BI236" s="105">
        <f t="shared" si="696"/>
        <v>0</v>
      </c>
      <c r="BJ236" s="95"/>
      <c r="BK236" s="105">
        <f t="shared" si="697"/>
        <v>0</v>
      </c>
      <c r="BL236" s="144"/>
      <c r="BM236" s="105"/>
      <c r="BN236" s="126"/>
      <c r="BO236" s="105">
        <f t="shared" si="698"/>
        <v>0</v>
      </c>
      <c r="BP236" s="95"/>
      <c r="BQ236" s="105"/>
      <c r="BR236" s="87"/>
      <c r="BS236" s="105">
        <f t="shared" si="699"/>
        <v>0</v>
      </c>
      <c r="BT236" s="95"/>
      <c r="BU236" s="105">
        <f t="shared" si="700"/>
        <v>0</v>
      </c>
      <c r="BV236" s="95"/>
      <c r="BW236" s="105">
        <f t="shared" si="701"/>
        <v>0</v>
      </c>
      <c r="BX236" s="95"/>
      <c r="BY236" s="105">
        <f t="shared" si="702"/>
        <v>0</v>
      </c>
      <c r="BZ236" s="209"/>
      <c r="CA236" s="105">
        <f t="shared" si="703"/>
        <v>0</v>
      </c>
      <c r="CB236" s="95"/>
      <c r="CC236" s="105">
        <f t="shared" si="704"/>
        <v>0</v>
      </c>
      <c r="CD236" s="126"/>
      <c r="CE236" s="105">
        <f t="shared" si="705"/>
        <v>0</v>
      </c>
      <c r="CF236" s="87"/>
      <c r="CG236" s="87"/>
      <c r="CH236" s="87"/>
      <c r="CI236" s="87"/>
      <c r="CJ236" s="140"/>
      <c r="CK236" s="140"/>
      <c r="CL236" s="93">
        <f t="shared" si="667"/>
        <v>0</v>
      </c>
      <c r="CM236" s="93">
        <f t="shared" si="667"/>
        <v>0</v>
      </c>
      <c r="CN236" s="66">
        <f>[3]ДС!EP237</f>
        <v>0</v>
      </c>
      <c r="CO236" s="67">
        <f>[3]ДС!EQ237</f>
        <v>0</v>
      </c>
      <c r="CP236" s="94">
        <f t="shared" si="668"/>
        <v>0</v>
      </c>
      <c r="CQ236" s="94">
        <f t="shared" si="668"/>
        <v>0</v>
      </c>
    </row>
    <row r="237" spans="1:95" s="3" customFormat="1" ht="45" customHeight="1" x14ac:dyDescent="0.25">
      <c r="A237" s="122"/>
      <c r="B237" s="122">
        <v>192</v>
      </c>
      <c r="C237" s="122" t="s">
        <v>517</v>
      </c>
      <c r="D237" s="176" t="s">
        <v>518</v>
      </c>
      <c r="E237" s="80">
        <v>17622</v>
      </c>
      <c r="F237" s="232">
        <v>10.34</v>
      </c>
      <c r="G237" s="190">
        <v>2.5999999999999999E-3</v>
      </c>
      <c r="H237" s="129">
        <v>1</v>
      </c>
      <c r="I237" s="130"/>
      <c r="J237" s="137">
        <v>1.4</v>
      </c>
      <c r="K237" s="137">
        <v>1.68</v>
      </c>
      <c r="L237" s="137">
        <v>2.23</v>
      </c>
      <c r="M237" s="138">
        <v>2.57</v>
      </c>
      <c r="N237" s="87">
        <v>0</v>
      </c>
      <c r="O237" s="105">
        <f t="shared" si="676"/>
        <v>0</v>
      </c>
      <c r="P237" s="95"/>
      <c r="Q237" s="105">
        <f t="shared" si="677"/>
        <v>0</v>
      </c>
      <c r="R237" s="87">
        <v>0</v>
      </c>
      <c r="S237" s="105">
        <f t="shared" si="678"/>
        <v>0</v>
      </c>
      <c r="T237" s="87"/>
      <c r="U237" s="105">
        <f t="shared" si="679"/>
        <v>0</v>
      </c>
      <c r="V237" s="95"/>
      <c r="W237" s="105">
        <f t="shared" si="680"/>
        <v>0</v>
      </c>
      <c r="X237" s="95"/>
      <c r="Y237" s="105">
        <f t="shared" si="681"/>
        <v>0</v>
      </c>
      <c r="Z237" s="95"/>
      <c r="AA237" s="105"/>
      <c r="AB237" s="87"/>
      <c r="AC237" s="105">
        <f t="shared" si="682"/>
        <v>0</v>
      </c>
      <c r="AD237" s="87"/>
      <c r="AE237" s="105">
        <f t="shared" si="683"/>
        <v>0</v>
      </c>
      <c r="AF237" s="87"/>
      <c r="AG237" s="105">
        <f t="shared" si="684"/>
        <v>0</v>
      </c>
      <c r="AH237" s="87"/>
      <c r="AI237" s="105">
        <f t="shared" si="685"/>
        <v>0</v>
      </c>
      <c r="AJ237" s="95"/>
      <c r="AK237" s="105">
        <f t="shared" si="686"/>
        <v>0</v>
      </c>
      <c r="AL237" s="95"/>
      <c r="AM237" s="87"/>
      <c r="AN237" s="95"/>
      <c r="AO237" s="105">
        <f t="shared" si="687"/>
        <v>0</v>
      </c>
      <c r="AP237" s="95"/>
      <c r="AQ237" s="105">
        <f t="shared" si="688"/>
        <v>0</v>
      </c>
      <c r="AR237" s="87"/>
      <c r="AS237" s="105">
        <f t="shared" si="689"/>
        <v>0</v>
      </c>
      <c r="AT237" s="95"/>
      <c r="AU237" s="105">
        <f t="shared" si="690"/>
        <v>0</v>
      </c>
      <c r="AV237" s="95"/>
      <c r="AW237" s="105">
        <f t="shared" si="691"/>
        <v>0</v>
      </c>
      <c r="AX237" s="95"/>
      <c r="AY237" s="105"/>
      <c r="AZ237" s="95"/>
      <c r="BA237" s="105">
        <f t="shared" si="692"/>
        <v>0</v>
      </c>
      <c r="BB237" s="96"/>
      <c r="BC237" s="105">
        <f t="shared" si="693"/>
        <v>0</v>
      </c>
      <c r="BD237" s="150">
        <v>4</v>
      </c>
      <c r="BE237" s="105">
        <f t="shared" si="694"/>
        <v>730134.51958656008</v>
      </c>
      <c r="BF237" s="136"/>
      <c r="BG237" s="105">
        <f t="shared" si="695"/>
        <v>0</v>
      </c>
      <c r="BH237" s="87"/>
      <c r="BI237" s="105">
        <f t="shared" si="696"/>
        <v>0</v>
      </c>
      <c r="BJ237" s="95"/>
      <c r="BK237" s="105">
        <f t="shared" si="697"/>
        <v>0</v>
      </c>
      <c r="BL237" s="144"/>
      <c r="BM237" s="105"/>
      <c r="BN237" s="126"/>
      <c r="BO237" s="105">
        <f t="shared" si="698"/>
        <v>0</v>
      </c>
      <c r="BP237" s="95"/>
      <c r="BQ237" s="105"/>
      <c r="BR237" s="87"/>
      <c r="BS237" s="105">
        <f t="shared" si="699"/>
        <v>0</v>
      </c>
      <c r="BT237" s="95"/>
      <c r="BU237" s="105">
        <f t="shared" si="700"/>
        <v>0</v>
      </c>
      <c r="BV237" s="95"/>
      <c r="BW237" s="105">
        <f t="shared" si="701"/>
        <v>0</v>
      </c>
      <c r="BX237" s="95"/>
      <c r="BY237" s="105">
        <f t="shared" si="702"/>
        <v>0</v>
      </c>
      <c r="BZ237" s="209"/>
      <c r="CA237" s="105">
        <f t="shared" si="703"/>
        <v>0</v>
      </c>
      <c r="CB237" s="95"/>
      <c r="CC237" s="105">
        <f t="shared" si="704"/>
        <v>0</v>
      </c>
      <c r="CD237" s="126"/>
      <c r="CE237" s="105">
        <f t="shared" si="705"/>
        <v>0</v>
      </c>
      <c r="CF237" s="87"/>
      <c r="CG237" s="87"/>
      <c r="CH237" s="87"/>
      <c r="CI237" s="87"/>
      <c r="CJ237" s="140"/>
      <c r="CK237" s="140"/>
      <c r="CL237" s="93">
        <f t="shared" si="667"/>
        <v>4</v>
      </c>
      <c r="CM237" s="93">
        <f t="shared" si="667"/>
        <v>730134.51958656008</v>
      </c>
      <c r="CN237" s="66">
        <f>[3]ДС!EP238</f>
        <v>0</v>
      </c>
      <c r="CO237" s="67">
        <f>[3]ДС!EQ238</f>
        <v>0</v>
      </c>
      <c r="CP237" s="94">
        <f t="shared" si="668"/>
        <v>4</v>
      </c>
      <c r="CQ237" s="94">
        <f t="shared" si="668"/>
        <v>730134.51958656008</v>
      </c>
    </row>
    <row r="238" spans="1:95" s="3" customFormat="1" ht="45" customHeight="1" x14ac:dyDescent="0.25">
      <c r="A238" s="122"/>
      <c r="B238" s="122">
        <v>193</v>
      </c>
      <c r="C238" s="122" t="s">
        <v>519</v>
      </c>
      <c r="D238" s="176" t="s">
        <v>520</v>
      </c>
      <c r="E238" s="80">
        <v>17622</v>
      </c>
      <c r="F238" s="232">
        <v>14.42</v>
      </c>
      <c r="G238" s="190">
        <v>3.7499999999999999E-2</v>
      </c>
      <c r="H238" s="129">
        <v>1</v>
      </c>
      <c r="I238" s="130"/>
      <c r="J238" s="137">
        <v>1.4</v>
      </c>
      <c r="K238" s="137">
        <v>1.68</v>
      </c>
      <c r="L238" s="137">
        <v>2.23</v>
      </c>
      <c r="M238" s="138">
        <v>2.57</v>
      </c>
      <c r="N238" s="87">
        <v>0</v>
      </c>
      <c r="O238" s="105">
        <f t="shared" si="676"/>
        <v>0</v>
      </c>
      <c r="P238" s="95"/>
      <c r="Q238" s="105">
        <f t="shared" si="677"/>
        <v>0</v>
      </c>
      <c r="R238" s="87">
        <v>0</v>
      </c>
      <c r="S238" s="105">
        <f t="shared" si="678"/>
        <v>0</v>
      </c>
      <c r="T238" s="87"/>
      <c r="U238" s="105">
        <f t="shared" si="679"/>
        <v>0</v>
      </c>
      <c r="V238" s="95"/>
      <c r="W238" s="105">
        <f t="shared" si="680"/>
        <v>0</v>
      </c>
      <c r="X238" s="95"/>
      <c r="Y238" s="105">
        <f t="shared" si="681"/>
        <v>0</v>
      </c>
      <c r="Z238" s="95"/>
      <c r="AA238" s="105"/>
      <c r="AB238" s="87"/>
      <c r="AC238" s="105">
        <f t="shared" si="682"/>
        <v>0</v>
      </c>
      <c r="AD238" s="87"/>
      <c r="AE238" s="105">
        <f t="shared" si="683"/>
        <v>0</v>
      </c>
      <c r="AF238" s="87"/>
      <c r="AG238" s="105">
        <f t="shared" si="684"/>
        <v>0</v>
      </c>
      <c r="AH238" s="87"/>
      <c r="AI238" s="105">
        <f t="shared" si="685"/>
        <v>0</v>
      </c>
      <c r="AJ238" s="95"/>
      <c r="AK238" s="105">
        <f t="shared" si="686"/>
        <v>0</v>
      </c>
      <c r="AL238" s="95"/>
      <c r="AM238" s="87"/>
      <c r="AN238" s="95"/>
      <c r="AO238" s="105">
        <f t="shared" si="687"/>
        <v>0</v>
      </c>
      <c r="AP238" s="95"/>
      <c r="AQ238" s="105">
        <f t="shared" si="688"/>
        <v>0</v>
      </c>
      <c r="AR238" s="87"/>
      <c r="AS238" s="105">
        <f t="shared" si="689"/>
        <v>0</v>
      </c>
      <c r="AT238" s="95"/>
      <c r="AU238" s="105">
        <f t="shared" si="690"/>
        <v>0</v>
      </c>
      <c r="AV238" s="95"/>
      <c r="AW238" s="105">
        <f t="shared" si="691"/>
        <v>0</v>
      </c>
      <c r="AX238" s="95"/>
      <c r="AY238" s="105"/>
      <c r="AZ238" s="95"/>
      <c r="BA238" s="105">
        <f t="shared" si="692"/>
        <v>0</v>
      </c>
      <c r="BB238" s="96"/>
      <c r="BC238" s="105">
        <f t="shared" si="693"/>
        <v>0</v>
      </c>
      <c r="BD238" s="150"/>
      <c r="BE238" s="105">
        <f t="shared" si="694"/>
        <v>0</v>
      </c>
      <c r="BF238" s="136"/>
      <c r="BG238" s="105">
        <f t="shared" si="695"/>
        <v>0</v>
      </c>
      <c r="BH238" s="87"/>
      <c r="BI238" s="105">
        <f t="shared" si="696"/>
        <v>0</v>
      </c>
      <c r="BJ238" s="95"/>
      <c r="BK238" s="105">
        <f t="shared" si="697"/>
        <v>0</v>
      </c>
      <c r="BL238" s="144"/>
      <c r="BM238" s="105"/>
      <c r="BN238" s="126"/>
      <c r="BO238" s="105">
        <f t="shared" si="698"/>
        <v>0</v>
      </c>
      <c r="BP238" s="95"/>
      <c r="BQ238" s="105"/>
      <c r="BR238" s="87"/>
      <c r="BS238" s="105">
        <f t="shared" si="699"/>
        <v>0</v>
      </c>
      <c r="BT238" s="95"/>
      <c r="BU238" s="105">
        <f t="shared" si="700"/>
        <v>0</v>
      </c>
      <c r="BV238" s="95"/>
      <c r="BW238" s="105">
        <f t="shared" si="701"/>
        <v>0</v>
      </c>
      <c r="BX238" s="95"/>
      <c r="BY238" s="105">
        <f t="shared" si="702"/>
        <v>0</v>
      </c>
      <c r="BZ238" s="209"/>
      <c r="CA238" s="105">
        <f t="shared" si="703"/>
        <v>0</v>
      </c>
      <c r="CB238" s="95"/>
      <c r="CC238" s="105">
        <f t="shared" si="704"/>
        <v>0</v>
      </c>
      <c r="CD238" s="126"/>
      <c r="CE238" s="105">
        <f t="shared" si="705"/>
        <v>0</v>
      </c>
      <c r="CF238" s="87"/>
      <c r="CG238" s="87"/>
      <c r="CH238" s="87"/>
      <c r="CI238" s="87"/>
      <c r="CJ238" s="140"/>
      <c r="CK238" s="140"/>
      <c r="CL238" s="93">
        <f t="shared" si="667"/>
        <v>0</v>
      </c>
      <c r="CM238" s="93">
        <f t="shared" si="667"/>
        <v>0</v>
      </c>
      <c r="CN238" s="66">
        <f>[3]ДС!EP239</f>
        <v>0</v>
      </c>
      <c r="CO238" s="67">
        <f>[3]ДС!EQ239</f>
        <v>0</v>
      </c>
      <c r="CP238" s="94">
        <f t="shared" si="668"/>
        <v>0</v>
      </c>
      <c r="CQ238" s="94">
        <f t="shared" si="668"/>
        <v>0</v>
      </c>
    </row>
    <row r="239" spans="1:95" s="3" customFormat="1" ht="45" customHeight="1" x14ac:dyDescent="0.25">
      <c r="A239" s="122"/>
      <c r="B239" s="122">
        <v>194</v>
      </c>
      <c r="C239" s="122" t="s">
        <v>521</v>
      </c>
      <c r="D239" s="176" t="s">
        <v>522</v>
      </c>
      <c r="E239" s="80">
        <v>17622</v>
      </c>
      <c r="F239" s="232">
        <v>31.89</v>
      </c>
      <c r="G239" s="190">
        <v>8.0000000000000004E-4</v>
      </c>
      <c r="H239" s="129">
        <v>1</v>
      </c>
      <c r="I239" s="130"/>
      <c r="J239" s="137">
        <v>1.4</v>
      </c>
      <c r="K239" s="137">
        <v>1.68</v>
      </c>
      <c r="L239" s="137">
        <v>2.23</v>
      </c>
      <c r="M239" s="138">
        <v>2.57</v>
      </c>
      <c r="N239" s="87">
        <v>0</v>
      </c>
      <c r="O239" s="105">
        <f t="shared" si="676"/>
        <v>0</v>
      </c>
      <c r="P239" s="95"/>
      <c r="Q239" s="105">
        <f t="shared" si="677"/>
        <v>0</v>
      </c>
      <c r="R239" s="87">
        <v>0</v>
      </c>
      <c r="S239" s="105">
        <f t="shared" si="678"/>
        <v>0</v>
      </c>
      <c r="T239" s="87"/>
      <c r="U239" s="105">
        <f t="shared" si="679"/>
        <v>0</v>
      </c>
      <c r="V239" s="95"/>
      <c r="W239" s="105">
        <f t="shared" si="680"/>
        <v>0</v>
      </c>
      <c r="X239" s="95"/>
      <c r="Y239" s="105">
        <f t="shared" si="681"/>
        <v>0</v>
      </c>
      <c r="Z239" s="95"/>
      <c r="AA239" s="105"/>
      <c r="AB239" s="87"/>
      <c r="AC239" s="105">
        <f t="shared" si="682"/>
        <v>0</v>
      </c>
      <c r="AD239" s="87"/>
      <c r="AE239" s="105">
        <f t="shared" si="683"/>
        <v>0</v>
      </c>
      <c r="AF239" s="87"/>
      <c r="AG239" s="105">
        <f t="shared" si="684"/>
        <v>0</v>
      </c>
      <c r="AH239" s="87"/>
      <c r="AI239" s="105">
        <f t="shared" si="685"/>
        <v>0</v>
      </c>
      <c r="AJ239" s="95"/>
      <c r="AK239" s="105">
        <f t="shared" si="686"/>
        <v>0</v>
      </c>
      <c r="AL239" s="95"/>
      <c r="AM239" s="87"/>
      <c r="AN239" s="95"/>
      <c r="AO239" s="105">
        <f t="shared" si="687"/>
        <v>0</v>
      </c>
      <c r="AP239" s="95"/>
      <c r="AQ239" s="105">
        <f t="shared" si="688"/>
        <v>0</v>
      </c>
      <c r="AR239" s="87"/>
      <c r="AS239" s="105">
        <f t="shared" si="689"/>
        <v>0</v>
      </c>
      <c r="AT239" s="95"/>
      <c r="AU239" s="105">
        <f t="shared" si="690"/>
        <v>0</v>
      </c>
      <c r="AV239" s="95"/>
      <c r="AW239" s="105">
        <f t="shared" si="691"/>
        <v>0</v>
      </c>
      <c r="AX239" s="95"/>
      <c r="AY239" s="105"/>
      <c r="AZ239" s="95"/>
      <c r="BA239" s="105">
        <f t="shared" si="692"/>
        <v>0</v>
      </c>
      <c r="BB239" s="96"/>
      <c r="BC239" s="105">
        <f t="shared" si="693"/>
        <v>0</v>
      </c>
      <c r="BD239" s="150"/>
      <c r="BE239" s="105">
        <f t="shared" si="694"/>
        <v>0</v>
      </c>
      <c r="BF239" s="136"/>
      <c r="BG239" s="105">
        <f t="shared" si="695"/>
        <v>0</v>
      </c>
      <c r="BH239" s="87"/>
      <c r="BI239" s="105">
        <f t="shared" si="696"/>
        <v>0</v>
      </c>
      <c r="BJ239" s="95"/>
      <c r="BK239" s="105">
        <f t="shared" si="697"/>
        <v>0</v>
      </c>
      <c r="BL239" s="144"/>
      <c r="BM239" s="105"/>
      <c r="BN239" s="126"/>
      <c r="BO239" s="105">
        <f t="shared" si="698"/>
        <v>0</v>
      </c>
      <c r="BP239" s="95"/>
      <c r="BQ239" s="105"/>
      <c r="BR239" s="87"/>
      <c r="BS239" s="105">
        <f t="shared" si="699"/>
        <v>0</v>
      </c>
      <c r="BT239" s="95"/>
      <c r="BU239" s="105">
        <f t="shared" si="700"/>
        <v>0</v>
      </c>
      <c r="BV239" s="95"/>
      <c r="BW239" s="105">
        <f t="shared" si="701"/>
        <v>0</v>
      </c>
      <c r="BX239" s="95"/>
      <c r="BY239" s="105">
        <f t="shared" si="702"/>
        <v>0</v>
      </c>
      <c r="BZ239" s="209"/>
      <c r="CA239" s="105">
        <f t="shared" si="703"/>
        <v>0</v>
      </c>
      <c r="CB239" s="95"/>
      <c r="CC239" s="105">
        <f t="shared" si="704"/>
        <v>0</v>
      </c>
      <c r="CD239" s="126"/>
      <c r="CE239" s="105">
        <f t="shared" si="705"/>
        <v>0</v>
      </c>
      <c r="CF239" s="87"/>
      <c r="CG239" s="87"/>
      <c r="CH239" s="87"/>
      <c r="CI239" s="87"/>
      <c r="CJ239" s="140"/>
      <c r="CK239" s="140"/>
      <c r="CL239" s="93">
        <f t="shared" si="667"/>
        <v>0</v>
      </c>
      <c r="CM239" s="93">
        <f t="shared" si="667"/>
        <v>0</v>
      </c>
      <c r="CN239" s="66">
        <f>[3]ДС!EP240</f>
        <v>0</v>
      </c>
      <c r="CO239" s="67">
        <f>[3]ДС!EQ240</f>
        <v>0</v>
      </c>
      <c r="CP239" s="94">
        <f t="shared" si="668"/>
        <v>0</v>
      </c>
      <c r="CQ239" s="94">
        <f t="shared" si="668"/>
        <v>0</v>
      </c>
    </row>
    <row r="240" spans="1:95" s="3" customFormat="1" ht="45" customHeight="1" x14ac:dyDescent="0.25">
      <c r="A240" s="122"/>
      <c r="B240" s="122">
        <v>195</v>
      </c>
      <c r="C240" s="122" t="s">
        <v>523</v>
      </c>
      <c r="D240" s="176" t="s">
        <v>524</v>
      </c>
      <c r="E240" s="80">
        <v>17622</v>
      </c>
      <c r="F240" s="232">
        <v>60.55</v>
      </c>
      <c r="G240" s="190">
        <v>4.0000000000000002E-4</v>
      </c>
      <c r="H240" s="129">
        <v>1</v>
      </c>
      <c r="I240" s="130"/>
      <c r="J240" s="137">
        <v>1.4</v>
      </c>
      <c r="K240" s="137">
        <v>1.68</v>
      </c>
      <c r="L240" s="137">
        <v>2.23</v>
      </c>
      <c r="M240" s="138">
        <v>2.57</v>
      </c>
      <c r="N240" s="87">
        <v>0</v>
      </c>
      <c r="O240" s="105">
        <f t="shared" si="676"/>
        <v>0</v>
      </c>
      <c r="P240" s="95"/>
      <c r="Q240" s="105">
        <f t="shared" si="677"/>
        <v>0</v>
      </c>
      <c r="R240" s="87">
        <v>0</v>
      </c>
      <c r="S240" s="105">
        <f t="shared" si="678"/>
        <v>0</v>
      </c>
      <c r="T240" s="87"/>
      <c r="U240" s="105">
        <f t="shared" si="679"/>
        <v>0</v>
      </c>
      <c r="V240" s="95"/>
      <c r="W240" s="105">
        <f t="shared" si="680"/>
        <v>0</v>
      </c>
      <c r="X240" s="95"/>
      <c r="Y240" s="105">
        <f t="shared" si="681"/>
        <v>0</v>
      </c>
      <c r="Z240" s="95"/>
      <c r="AA240" s="105"/>
      <c r="AB240" s="87"/>
      <c r="AC240" s="105">
        <f t="shared" si="682"/>
        <v>0</v>
      </c>
      <c r="AD240" s="87"/>
      <c r="AE240" s="105">
        <f t="shared" si="683"/>
        <v>0</v>
      </c>
      <c r="AF240" s="87"/>
      <c r="AG240" s="105">
        <f t="shared" si="684"/>
        <v>0</v>
      </c>
      <c r="AH240" s="87"/>
      <c r="AI240" s="105">
        <f t="shared" si="685"/>
        <v>0</v>
      </c>
      <c r="AJ240" s="95"/>
      <c r="AK240" s="105">
        <f t="shared" si="686"/>
        <v>0</v>
      </c>
      <c r="AL240" s="95"/>
      <c r="AM240" s="87"/>
      <c r="AN240" s="95"/>
      <c r="AO240" s="105">
        <f t="shared" si="687"/>
        <v>0</v>
      </c>
      <c r="AP240" s="95"/>
      <c r="AQ240" s="105">
        <f t="shared" si="688"/>
        <v>0</v>
      </c>
      <c r="AR240" s="87"/>
      <c r="AS240" s="105">
        <f t="shared" si="689"/>
        <v>0</v>
      </c>
      <c r="AT240" s="95"/>
      <c r="AU240" s="105">
        <f t="shared" si="690"/>
        <v>0</v>
      </c>
      <c r="AV240" s="95"/>
      <c r="AW240" s="105">
        <f t="shared" si="691"/>
        <v>0</v>
      </c>
      <c r="AX240" s="95"/>
      <c r="AY240" s="105"/>
      <c r="AZ240" s="95"/>
      <c r="BA240" s="105">
        <f t="shared" si="692"/>
        <v>0</v>
      </c>
      <c r="BB240" s="96"/>
      <c r="BC240" s="105">
        <f t="shared" si="693"/>
        <v>0</v>
      </c>
      <c r="BD240" s="150"/>
      <c r="BE240" s="105">
        <f t="shared" si="694"/>
        <v>0</v>
      </c>
      <c r="BF240" s="136"/>
      <c r="BG240" s="105">
        <f t="shared" si="695"/>
        <v>0</v>
      </c>
      <c r="BH240" s="87"/>
      <c r="BI240" s="105">
        <f t="shared" si="696"/>
        <v>0</v>
      </c>
      <c r="BJ240" s="95"/>
      <c r="BK240" s="105">
        <f t="shared" si="697"/>
        <v>0</v>
      </c>
      <c r="BL240" s="144"/>
      <c r="BM240" s="105"/>
      <c r="BN240" s="126"/>
      <c r="BO240" s="105">
        <f t="shared" si="698"/>
        <v>0</v>
      </c>
      <c r="BP240" s="95"/>
      <c r="BQ240" s="105"/>
      <c r="BR240" s="87"/>
      <c r="BS240" s="105">
        <f t="shared" si="699"/>
        <v>0</v>
      </c>
      <c r="BT240" s="95"/>
      <c r="BU240" s="105">
        <f t="shared" si="700"/>
        <v>0</v>
      </c>
      <c r="BV240" s="95"/>
      <c r="BW240" s="105">
        <f t="shared" si="701"/>
        <v>0</v>
      </c>
      <c r="BX240" s="95"/>
      <c r="BY240" s="105">
        <f t="shared" si="702"/>
        <v>0</v>
      </c>
      <c r="BZ240" s="209"/>
      <c r="CA240" s="105">
        <f t="shared" si="703"/>
        <v>0</v>
      </c>
      <c r="CB240" s="95"/>
      <c r="CC240" s="105">
        <f t="shared" si="704"/>
        <v>0</v>
      </c>
      <c r="CD240" s="126"/>
      <c r="CE240" s="105">
        <f t="shared" si="705"/>
        <v>0</v>
      </c>
      <c r="CF240" s="87"/>
      <c r="CG240" s="87"/>
      <c r="CH240" s="87"/>
      <c r="CI240" s="87"/>
      <c r="CJ240" s="140"/>
      <c r="CK240" s="140"/>
      <c r="CL240" s="93">
        <f t="shared" si="667"/>
        <v>0</v>
      </c>
      <c r="CM240" s="93">
        <f t="shared" si="667"/>
        <v>0</v>
      </c>
      <c r="CN240" s="66">
        <f>[3]ДС!EP241</f>
        <v>0</v>
      </c>
      <c r="CO240" s="67">
        <f>[3]ДС!EQ241</f>
        <v>0</v>
      </c>
      <c r="CP240" s="94">
        <f t="shared" si="668"/>
        <v>0</v>
      </c>
      <c r="CQ240" s="94">
        <f t="shared" si="668"/>
        <v>0</v>
      </c>
    </row>
    <row r="241" spans="1:96" s="3" customFormat="1" ht="45" customHeight="1" x14ac:dyDescent="0.25">
      <c r="A241" s="122"/>
      <c r="B241" s="122">
        <v>196</v>
      </c>
      <c r="C241" s="122" t="s">
        <v>525</v>
      </c>
      <c r="D241" s="176" t="s">
        <v>526</v>
      </c>
      <c r="E241" s="80">
        <v>17622</v>
      </c>
      <c r="F241" s="237">
        <v>132.97</v>
      </c>
      <c r="G241" s="190">
        <v>2.0000000000000001E-4</v>
      </c>
      <c r="H241" s="129">
        <v>1</v>
      </c>
      <c r="I241" s="130"/>
      <c r="J241" s="137">
        <v>1.4</v>
      </c>
      <c r="K241" s="137">
        <v>1.68</v>
      </c>
      <c r="L241" s="137">
        <v>2.23</v>
      </c>
      <c r="M241" s="138">
        <v>2.57</v>
      </c>
      <c r="N241" s="87">
        <v>0</v>
      </c>
      <c r="O241" s="105">
        <f t="shared" si="676"/>
        <v>0</v>
      </c>
      <c r="P241" s="95"/>
      <c r="Q241" s="105">
        <f t="shared" si="677"/>
        <v>0</v>
      </c>
      <c r="R241" s="87">
        <v>0</v>
      </c>
      <c r="S241" s="105">
        <f>(R241*$E241*$F241*((1-$G241)+$G241*$J241*$H241))</f>
        <v>0</v>
      </c>
      <c r="T241" s="87"/>
      <c r="U241" s="105">
        <f t="shared" si="679"/>
        <v>0</v>
      </c>
      <c r="V241" s="95"/>
      <c r="W241" s="105">
        <f t="shared" si="680"/>
        <v>0</v>
      </c>
      <c r="X241" s="95"/>
      <c r="Y241" s="105">
        <f t="shared" si="681"/>
        <v>0</v>
      </c>
      <c r="Z241" s="95"/>
      <c r="AA241" s="105"/>
      <c r="AB241" s="87"/>
      <c r="AC241" s="105">
        <f t="shared" si="682"/>
        <v>0</v>
      </c>
      <c r="AD241" s="87"/>
      <c r="AE241" s="105">
        <f t="shared" si="683"/>
        <v>0</v>
      </c>
      <c r="AF241" s="87"/>
      <c r="AG241" s="105">
        <f t="shared" si="684"/>
        <v>0</v>
      </c>
      <c r="AH241" s="87"/>
      <c r="AI241" s="105">
        <f t="shared" si="685"/>
        <v>0</v>
      </c>
      <c r="AJ241" s="95"/>
      <c r="AK241" s="105">
        <f t="shared" si="686"/>
        <v>0</v>
      </c>
      <c r="AL241" s="95"/>
      <c r="AM241" s="87"/>
      <c r="AN241" s="95"/>
      <c r="AO241" s="105">
        <f t="shared" si="687"/>
        <v>0</v>
      </c>
      <c r="AP241" s="95"/>
      <c r="AQ241" s="105">
        <f t="shared" si="688"/>
        <v>0</v>
      </c>
      <c r="AR241" s="87"/>
      <c r="AS241" s="105">
        <f t="shared" si="689"/>
        <v>0</v>
      </c>
      <c r="AT241" s="95"/>
      <c r="AU241" s="105">
        <f t="shared" si="690"/>
        <v>0</v>
      </c>
      <c r="AV241" s="95"/>
      <c r="AW241" s="105">
        <f t="shared" si="691"/>
        <v>0</v>
      </c>
      <c r="AX241" s="95"/>
      <c r="AY241" s="105"/>
      <c r="AZ241" s="95"/>
      <c r="BA241" s="105">
        <f t="shared" si="692"/>
        <v>0</v>
      </c>
      <c r="BB241" s="96"/>
      <c r="BC241" s="105">
        <f t="shared" si="693"/>
        <v>0</v>
      </c>
      <c r="BD241" s="159"/>
      <c r="BE241" s="105">
        <f t="shared" si="694"/>
        <v>0</v>
      </c>
      <c r="BF241" s="136"/>
      <c r="BG241" s="105">
        <f t="shared" si="695"/>
        <v>0</v>
      </c>
      <c r="BH241" s="87"/>
      <c r="BI241" s="105">
        <f t="shared" si="696"/>
        <v>0</v>
      </c>
      <c r="BJ241" s="95"/>
      <c r="BK241" s="105">
        <f t="shared" si="697"/>
        <v>0</v>
      </c>
      <c r="BL241" s="144"/>
      <c r="BM241" s="105"/>
      <c r="BN241" s="126"/>
      <c r="BO241" s="105">
        <f t="shared" si="698"/>
        <v>0</v>
      </c>
      <c r="BP241" s="95"/>
      <c r="BQ241" s="105"/>
      <c r="BR241" s="87"/>
      <c r="BS241" s="105">
        <f t="shared" si="699"/>
        <v>0</v>
      </c>
      <c r="BT241" s="95"/>
      <c r="BU241" s="105">
        <f t="shared" si="700"/>
        <v>0</v>
      </c>
      <c r="BV241" s="95"/>
      <c r="BW241" s="105">
        <f t="shared" si="701"/>
        <v>0</v>
      </c>
      <c r="BX241" s="95"/>
      <c r="BY241" s="105">
        <f t="shared" si="702"/>
        <v>0</v>
      </c>
      <c r="BZ241" s="66"/>
      <c r="CA241" s="105">
        <f t="shared" si="703"/>
        <v>0</v>
      </c>
      <c r="CB241" s="95"/>
      <c r="CC241" s="105">
        <f t="shared" si="704"/>
        <v>0</v>
      </c>
      <c r="CD241" s="126"/>
      <c r="CE241" s="105">
        <f t="shared" si="705"/>
        <v>0</v>
      </c>
      <c r="CF241" s="87"/>
      <c r="CG241" s="87"/>
      <c r="CH241" s="87"/>
      <c r="CI241" s="87"/>
      <c r="CJ241" s="140"/>
      <c r="CK241" s="140"/>
      <c r="CL241" s="93">
        <f t="shared" si="667"/>
        <v>0</v>
      </c>
      <c r="CM241" s="93">
        <f t="shared" si="667"/>
        <v>0</v>
      </c>
      <c r="CN241" s="66">
        <f>[3]ДС!EP242</f>
        <v>0</v>
      </c>
      <c r="CO241" s="67">
        <f>[3]ДС!EQ242</f>
        <v>0</v>
      </c>
      <c r="CP241" s="94">
        <f t="shared" si="668"/>
        <v>0</v>
      </c>
      <c r="CQ241" s="94">
        <f t="shared" si="668"/>
        <v>0</v>
      </c>
    </row>
    <row r="242" spans="1:96" s="3" customFormat="1" ht="62.25" customHeight="1" x14ac:dyDescent="0.25">
      <c r="A242" s="122"/>
      <c r="B242" s="122">
        <v>197</v>
      </c>
      <c r="C242" s="122" t="s">
        <v>527</v>
      </c>
      <c r="D242" s="176" t="s">
        <v>528</v>
      </c>
      <c r="E242" s="80">
        <v>17622</v>
      </c>
      <c r="F242" s="210">
        <v>5.07</v>
      </c>
      <c r="G242" s="211"/>
      <c r="H242" s="129">
        <v>1</v>
      </c>
      <c r="I242" s="130"/>
      <c r="J242" s="137">
        <v>1.4</v>
      </c>
      <c r="K242" s="137">
        <v>1.68</v>
      </c>
      <c r="L242" s="137">
        <v>2.23</v>
      </c>
      <c r="M242" s="138">
        <v>2.57</v>
      </c>
      <c r="N242" s="87">
        <v>0</v>
      </c>
      <c r="O242" s="66">
        <f>SUM(N242*$E242*$F242*$H242*$J242*$O$9)</f>
        <v>0</v>
      </c>
      <c r="P242" s="95"/>
      <c r="Q242" s="66">
        <f>SUM(P242*$E242*$F242*$H242*$J242*$Q$9)</f>
        <v>0</v>
      </c>
      <c r="R242" s="87">
        <v>0</v>
      </c>
      <c r="S242" s="66">
        <f>SUM(R242*$E242*$F242*$H242*$J242*$S$9)</f>
        <v>0</v>
      </c>
      <c r="T242" s="87"/>
      <c r="U242" s="66">
        <f>SUM(T242*$E242*$F242*$H242*$J242*$U$9)</f>
        <v>0</v>
      </c>
      <c r="V242" s="95"/>
      <c r="W242" s="66">
        <f>SUM(V242*$E242*$F242*$H242*$J242*$W$9)</f>
        <v>0</v>
      </c>
      <c r="X242" s="95"/>
      <c r="Y242" s="87"/>
      <c r="Z242" s="95"/>
      <c r="AA242" s="66">
        <f>SUM(Z242*$E242*$F242*$H242*$J242*$AA$9)</f>
        <v>0</v>
      </c>
      <c r="AB242" s="87"/>
      <c r="AC242" s="66">
        <f>SUM(AB242*$E242*$F242*$H242*$J242*$AC$9)</f>
        <v>0</v>
      </c>
      <c r="AD242" s="87"/>
      <c r="AE242" s="66">
        <f>SUM(AD242*$E242*$F242*$H242*$K242*$AE$9)</f>
        <v>0</v>
      </c>
      <c r="AF242" s="87"/>
      <c r="AG242" s="66">
        <f>SUM(AF242*$E242*$F242*$H242*$K242*$AG$9)</f>
        <v>0</v>
      </c>
      <c r="AH242" s="87"/>
      <c r="AI242" s="66">
        <f>SUM(AH242*$E242*$F242*$H242*$J242*$AI$9)</f>
        <v>0</v>
      </c>
      <c r="AJ242" s="95"/>
      <c r="AK242" s="66">
        <f>SUM(AJ242*$E242*$F242*$H242*$J242*$AK$9)</f>
        <v>0</v>
      </c>
      <c r="AL242" s="95"/>
      <c r="AM242" s="87"/>
      <c r="AN242" s="95"/>
      <c r="AO242" s="66">
        <f>SUM(AN242*$E242*$F242*$H242*$J242*$AO$9)</f>
        <v>0</v>
      </c>
      <c r="AP242" s="95"/>
      <c r="AQ242" s="66">
        <f>SUM(AP242*$E242*$F242*$H242*$J242*$AQ$9)</f>
        <v>0</v>
      </c>
      <c r="AR242" s="87"/>
      <c r="AS242" s="66">
        <f>SUM(AR242*$E242*$F242*$H242*$J242*$AS$9)</f>
        <v>0</v>
      </c>
      <c r="AT242" s="95"/>
      <c r="AU242" s="66">
        <f>SUM(AT242*$E242*$F242*$H242*$J242*$AU$9)</f>
        <v>0</v>
      </c>
      <c r="AV242" s="95"/>
      <c r="AW242" s="66">
        <f>SUM(AV242*$E242*$F242*$H242*$J242*$AW$9)</f>
        <v>0</v>
      </c>
      <c r="AX242" s="95"/>
      <c r="AY242" s="66">
        <f>SUM(AX242*$E242*$F242*$H242*$J242*$AY$9)</f>
        <v>0</v>
      </c>
      <c r="AZ242" s="95"/>
      <c r="BA242" s="66">
        <f>SUM(AZ242*$E242*$F242*$H242*$J242*$BA$9)</f>
        <v>0</v>
      </c>
      <c r="BB242" s="96"/>
      <c r="BC242" s="66">
        <f>SUM(BB242*$E242*$F242*$H242*$K242*$BC$9)</f>
        <v>0</v>
      </c>
      <c r="BD242" s="159"/>
      <c r="BE242" s="66">
        <f>SUM(BD242*$E242*$F242*$H242*$K242*$BE$9)</f>
        <v>0</v>
      </c>
      <c r="BF242" s="136"/>
      <c r="BG242" s="66">
        <f>SUM(BF242*$E242*$F242*$H242*$K242*$BG$9)</f>
        <v>0</v>
      </c>
      <c r="BH242" s="87"/>
      <c r="BI242" s="66">
        <f>SUM(BH242*$E242*$F242*$H242*$K242*$BI$9)</f>
        <v>0</v>
      </c>
      <c r="BJ242" s="95"/>
      <c r="BK242" s="66">
        <f>SUM(BJ242*$E242*$F242*$H242*$K242*$BK$9)</f>
        <v>0</v>
      </c>
      <c r="BL242" s="144"/>
      <c r="BM242" s="66"/>
      <c r="BN242" s="126"/>
      <c r="BO242" s="66">
        <f>SUM(BN242*$E242*$F242*$H242*$K242*$BO$9)</f>
        <v>0</v>
      </c>
      <c r="BP242" s="95"/>
      <c r="BQ242" s="66">
        <f>SUM(BP242*$E242*$F242*$H242*$K242*$BQ$9)</f>
        <v>0</v>
      </c>
      <c r="BR242" s="87"/>
      <c r="BS242" s="66">
        <f>SUM(BR242*$E242*$F242*$H242*$K242*$BS$9)</f>
        <v>0</v>
      </c>
      <c r="BT242" s="95"/>
      <c r="BU242" s="66">
        <f>SUM(BT242*$E242*$F242*$H242*$K242*$BU$9)</f>
        <v>0</v>
      </c>
      <c r="BV242" s="95"/>
      <c r="BW242" s="66">
        <f>SUM(BV242*$E242*$F242*$H242*$K242*$BW$9)</f>
        <v>0</v>
      </c>
      <c r="BX242" s="95"/>
      <c r="BY242" s="66">
        <f>(BX242*$E242*$F242*$H242*$K242*BY$9)</f>
        <v>0</v>
      </c>
      <c r="BZ242" s="209"/>
      <c r="CA242" s="66">
        <f>(BZ242*$E242*$F242*$H242*$K242*CA$9)</f>
        <v>0</v>
      </c>
      <c r="CB242" s="95"/>
      <c r="CC242" s="66">
        <f>(CB242*$E242*$F242*$H242*$L242*CC$9)</f>
        <v>0</v>
      </c>
      <c r="CD242" s="126"/>
      <c r="CE242" s="66">
        <f>(CD242*$E242*$F242*$H242*$M242*CE$9)</f>
        <v>0</v>
      </c>
      <c r="CF242" s="87"/>
      <c r="CG242" s="66">
        <f>(CF242*$E242*$F242*$H242*$K242*CG$9)</f>
        <v>0</v>
      </c>
      <c r="CH242" s="140"/>
      <c r="CI242" s="66">
        <f>(CH242*$E242*$F242*$H242*$J242*CI$9)</f>
        <v>0</v>
      </c>
      <c r="CJ242" s="140"/>
      <c r="CK242" s="140"/>
      <c r="CL242" s="93">
        <f t="shared" si="667"/>
        <v>0</v>
      </c>
      <c r="CM242" s="93">
        <f t="shared" si="667"/>
        <v>0</v>
      </c>
      <c r="CN242" s="66">
        <f>[3]ДС!EP243</f>
        <v>0</v>
      </c>
      <c r="CO242" s="67">
        <f>[3]ДС!EQ243</f>
        <v>0</v>
      </c>
      <c r="CP242" s="94">
        <f t="shared" si="668"/>
        <v>0</v>
      </c>
      <c r="CQ242" s="94">
        <f t="shared" si="668"/>
        <v>0</v>
      </c>
    </row>
    <row r="243" spans="1:96" s="1" customFormat="1" ht="18.75" customHeight="1" x14ac:dyDescent="0.25">
      <c r="A243" s="54">
        <v>37</v>
      </c>
      <c r="B243" s="54"/>
      <c r="C243" s="192" t="s">
        <v>529</v>
      </c>
      <c r="D243" s="163" t="s">
        <v>530</v>
      </c>
      <c r="E243" s="80">
        <v>17622</v>
      </c>
      <c r="F243" s="203">
        <v>1.72</v>
      </c>
      <c r="G243" s="115"/>
      <c r="H243" s="58"/>
      <c r="I243" s="58"/>
      <c r="J243" s="70">
        <v>1.4</v>
      </c>
      <c r="K243" s="71">
        <v>1.68</v>
      </c>
      <c r="L243" s="71">
        <v>2.23</v>
      </c>
      <c r="M243" s="72">
        <v>2.57</v>
      </c>
      <c r="N243" s="134">
        <f>SUM(N244:N262)</f>
        <v>23</v>
      </c>
      <c r="O243" s="134">
        <f t="shared" ref="O243:BZ243" si="706">SUM(O244:O262)</f>
        <v>1270052.784</v>
      </c>
      <c r="P243" s="134">
        <f t="shared" si="706"/>
        <v>0</v>
      </c>
      <c r="Q243" s="134">
        <f t="shared" si="706"/>
        <v>0</v>
      </c>
      <c r="R243" s="134">
        <f t="shared" si="706"/>
        <v>0</v>
      </c>
      <c r="S243" s="134">
        <f t="shared" si="706"/>
        <v>0</v>
      </c>
      <c r="T243" s="134">
        <f t="shared" si="706"/>
        <v>0</v>
      </c>
      <c r="U243" s="134">
        <f t="shared" si="706"/>
        <v>0</v>
      </c>
      <c r="V243" s="134">
        <f t="shared" si="706"/>
        <v>0</v>
      </c>
      <c r="W243" s="134">
        <f t="shared" si="706"/>
        <v>0</v>
      </c>
      <c r="X243" s="134">
        <f t="shared" si="706"/>
        <v>0</v>
      </c>
      <c r="Y243" s="134">
        <f t="shared" si="706"/>
        <v>0</v>
      </c>
      <c r="Z243" s="134">
        <f t="shared" si="706"/>
        <v>0</v>
      </c>
      <c r="AA243" s="134">
        <f t="shared" si="706"/>
        <v>0</v>
      </c>
      <c r="AB243" s="134">
        <f t="shared" si="706"/>
        <v>0</v>
      </c>
      <c r="AC243" s="134">
        <f t="shared" si="706"/>
        <v>0</v>
      </c>
      <c r="AD243" s="134">
        <f t="shared" si="706"/>
        <v>0</v>
      </c>
      <c r="AE243" s="134">
        <f t="shared" si="706"/>
        <v>0</v>
      </c>
      <c r="AF243" s="134">
        <f t="shared" si="706"/>
        <v>0</v>
      </c>
      <c r="AG243" s="134">
        <f t="shared" si="706"/>
        <v>0</v>
      </c>
      <c r="AH243" s="134">
        <f t="shared" si="706"/>
        <v>0</v>
      </c>
      <c r="AI243" s="134">
        <f t="shared" si="706"/>
        <v>0</v>
      </c>
      <c r="AJ243" s="134">
        <f t="shared" si="706"/>
        <v>0</v>
      </c>
      <c r="AK243" s="134">
        <f t="shared" si="706"/>
        <v>0</v>
      </c>
      <c r="AL243" s="134">
        <f t="shared" si="706"/>
        <v>0</v>
      </c>
      <c r="AM243" s="134">
        <f t="shared" si="706"/>
        <v>0</v>
      </c>
      <c r="AN243" s="134">
        <f t="shared" si="706"/>
        <v>800</v>
      </c>
      <c r="AO243" s="134">
        <f t="shared" si="706"/>
        <v>39694083.659999996</v>
      </c>
      <c r="AP243" s="134">
        <f t="shared" si="706"/>
        <v>0</v>
      </c>
      <c r="AQ243" s="134">
        <f t="shared" si="706"/>
        <v>0</v>
      </c>
      <c r="AR243" s="134">
        <f t="shared" si="706"/>
        <v>0</v>
      </c>
      <c r="AS243" s="134">
        <f t="shared" si="706"/>
        <v>0</v>
      </c>
      <c r="AT243" s="134">
        <f t="shared" si="706"/>
        <v>0</v>
      </c>
      <c r="AU243" s="134">
        <f t="shared" si="706"/>
        <v>0</v>
      </c>
      <c r="AV243" s="134">
        <f t="shared" si="706"/>
        <v>0</v>
      </c>
      <c r="AW243" s="134">
        <f t="shared" si="706"/>
        <v>0</v>
      </c>
      <c r="AX243" s="134">
        <f t="shared" si="706"/>
        <v>0</v>
      </c>
      <c r="AY243" s="134">
        <f t="shared" si="706"/>
        <v>0</v>
      </c>
      <c r="AZ243" s="134">
        <f t="shared" si="706"/>
        <v>0</v>
      </c>
      <c r="BA243" s="134">
        <f t="shared" si="706"/>
        <v>0</v>
      </c>
      <c r="BB243" s="134">
        <f t="shared" si="706"/>
        <v>0</v>
      </c>
      <c r="BC243" s="134">
        <f t="shared" si="706"/>
        <v>0</v>
      </c>
      <c r="BD243" s="134">
        <f t="shared" si="706"/>
        <v>0</v>
      </c>
      <c r="BE243" s="134">
        <f t="shared" si="706"/>
        <v>0</v>
      </c>
      <c r="BF243" s="134">
        <f t="shared" si="706"/>
        <v>0</v>
      </c>
      <c r="BG243" s="134">
        <f t="shared" si="706"/>
        <v>0</v>
      </c>
      <c r="BH243" s="134">
        <f t="shared" si="706"/>
        <v>0</v>
      </c>
      <c r="BI243" s="134">
        <f t="shared" si="706"/>
        <v>0</v>
      </c>
      <c r="BJ243" s="134">
        <f t="shared" si="706"/>
        <v>0</v>
      </c>
      <c r="BK243" s="134">
        <f t="shared" si="706"/>
        <v>0</v>
      </c>
      <c r="BL243" s="134">
        <f t="shared" si="706"/>
        <v>0</v>
      </c>
      <c r="BM243" s="134">
        <f t="shared" si="706"/>
        <v>0</v>
      </c>
      <c r="BN243" s="134">
        <f t="shared" si="706"/>
        <v>0</v>
      </c>
      <c r="BO243" s="134">
        <f t="shared" si="706"/>
        <v>0</v>
      </c>
      <c r="BP243" s="134">
        <f t="shared" si="706"/>
        <v>0</v>
      </c>
      <c r="BQ243" s="134">
        <f t="shared" si="706"/>
        <v>0</v>
      </c>
      <c r="BR243" s="134">
        <f t="shared" si="706"/>
        <v>0</v>
      </c>
      <c r="BS243" s="134">
        <f t="shared" si="706"/>
        <v>0</v>
      </c>
      <c r="BT243" s="134">
        <f t="shared" si="706"/>
        <v>0</v>
      </c>
      <c r="BU243" s="134">
        <f t="shared" si="706"/>
        <v>0</v>
      </c>
      <c r="BV243" s="134">
        <f t="shared" si="706"/>
        <v>0</v>
      </c>
      <c r="BW243" s="134">
        <f t="shared" si="706"/>
        <v>0</v>
      </c>
      <c r="BX243" s="134">
        <f t="shared" si="706"/>
        <v>0</v>
      </c>
      <c r="BY243" s="134">
        <f t="shared" si="706"/>
        <v>0</v>
      </c>
      <c r="BZ243" s="212">
        <f t="shared" si="706"/>
        <v>0</v>
      </c>
      <c r="CA243" s="134">
        <f t="shared" ref="CA243:CQ243" si="707">SUM(CA244:CA262)</f>
        <v>0</v>
      </c>
      <c r="CB243" s="134">
        <f t="shared" si="707"/>
        <v>0</v>
      </c>
      <c r="CC243" s="134">
        <f t="shared" si="707"/>
        <v>0</v>
      </c>
      <c r="CD243" s="134">
        <f t="shared" si="707"/>
        <v>0</v>
      </c>
      <c r="CE243" s="134">
        <f t="shared" si="707"/>
        <v>0</v>
      </c>
      <c r="CF243" s="134">
        <f t="shared" si="707"/>
        <v>0</v>
      </c>
      <c r="CG243" s="134">
        <f t="shared" si="707"/>
        <v>0</v>
      </c>
      <c r="CH243" s="134">
        <f t="shared" si="707"/>
        <v>0</v>
      </c>
      <c r="CI243" s="134">
        <f t="shared" si="707"/>
        <v>0</v>
      </c>
      <c r="CJ243" s="134">
        <f t="shared" si="707"/>
        <v>0</v>
      </c>
      <c r="CK243" s="134">
        <f t="shared" si="707"/>
        <v>0</v>
      </c>
      <c r="CL243" s="134">
        <f>SUM(CL244:CL262)</f>
        <v>823</v>
      </c>
      <c r="CM243" s="134">
        <f t="shared" si="707"/>
        <v>40964136.443999991</v>
      </c>
      <c r="CN243" s="134">
        <f t="shared" si="707"/>
        <v>2890</v>
      </c>
      <c r="CO243" s="135">
        <f t="shared" si="707"/>
        <v>115774390.11599997</v>
      </c>
      <c r="CP243" s="118">
        <f t="shared" si="707"/>
        <v>3713</v>
      </c>
      <c r="CQ243" s="118">
        <f t="shared" si="707"/>
        <v>156738526.55999997</v>
      </c>
      <c r="CR243" s="3"/>
    </row>
    <row r="244" spans="1:96" s="3" customFormat="1" ht="45" customHeight="1" x14ac:dyDescent="0.25">
      <c r="A244" s="122"/>
      <c r="B244" s="122">
        <v>198</v>
      </c>
      <c r="C244" s="123" t="s">
        <v>531</v>
      </c>
      <c r="D244" s="164" t="s">
        <v>532</v>
      </c>
      <c r="E244" s="80">
        <v>17622</v>
      </c>
      <c r="F244" s="193">
        <v>1.98</v>
      </c>
      <c r="G244" s="82"/>
      <c r="H244" s="83">
        <v>1</v>
      </c>
      <c r="I244" s="84"/>
      <c r="J244" s="85">
        <v>1.4</v>
      </c>
      <c r="K244" s="85">
        <v>1.68</v>
      </c>
      <c r="L244" s="85">
        <v>2.23</v>
      </c>
      <c r="M244" s="86">
        <v>2.57</v>
      </c>
      <c r="N244" s="87">
        <v>5</v>
      </c>
      <c r="O244" s="66">
        <f t="shared" ref="O244:O259" si="708">SUM(N244*$E244*$F244*$H244*$J244*$O$9)</f>
        <v>244240.91999999995</v>
      </c>
      <c r="P244" s="88"/>
      <c r="Q244" s="66">
        <f t="shared" ref="Q244:Q262" si="709">SUM(P244*$E244*$F244*$H244*$J244*$Q$9)</f>
        <v>0</v>
      </c>
      <c r="R244" s="66"/>
      <c r="S244" s="66">
        <f t="shared" ref="S244:S262" si="710">SUM(R244*$E244*$F244*$H244*$J244*$S$9)</f>
        <v>0</v>
      </c>
      <c r="T244" s="88"/>
      <c r="U244" s="66">
        <f t="shared" ref="U244:U259" si="711">SUM(T244*$E244*$F244*$H244*$J244*$U$9)</f>
        <v>0</v>
      </c>
      <c r="V244" s="88"/>
      <c r="W244" s="66">
        <f t="shared" ref="W244:W262" si="712">SUM(V244*$E244*$F244*$H244*$J244*$W$9)</f>
        <v>0</v>
      </c>
      <c r="X244" s="88"/>
      <c r="Y244" s="66"/>
      <c r="Z244" s="88"/>
      <c r="AA244" s="66">
        <f t="shared" ref="AA244:AA259" si="713">SUM(Z244*$E244*$F244*$H244*$J244*$AA$9)</f>
        <v>0</v>
      </c>
      <c r="AB244" s="66">
        <v>0</v>
      </c>
      <c r="AC244" s="66">
        <f t="shared" ref="AC244:AC262" si="714">SUM(AB244*$E244*$F244*$H244*$J244*$AC$9)</f>
        <v>0</v>
      </c>
      <c r="AD244" s="66">
        <v>0</v>
      </c>
      <c r="AE244" s="66">
        <f t="shared" ref="AE244:AE262" si="715">SUM(AD244*$E244*$F244*$H244*$K244*$AE$9)</f>
        <v>0</v>
      </c>
      <c r="AF244" s="66"/>
      <c r="AG244" s="66">
        <f t="shared" ref="AG244:AG262" si="716">SUM(AF244*$E244*$F244*$H244*$K244*$AG$9)</f>
        <v>0</v>
      </c>
      <c r="AH244" s="66"/>
      <c r="AI244" s="66">
        <f t="shared" ref="AI244:AI259" si="717">SUM(AH244*$E244*$F244*$H244*$J244*$AI$9)</f>
        <v>0</v>
      </c>
      <c r="AJ244" s="88"/>
      <c r="AK244" s="66">
        <f t="shared" ref="AK244:AK259" si="718">SUM(AJ244*$E244*$F244*$H244*$J244*$AK$9)</f>
        <v>0</v>
      </c>
      <c r="AL244" s="88"/>
      <c r="AM244" s="66"/>
      <c r="AN244" s="66">
        <v>5</v>
      </c>
      <c r="AO244" s="66">
        <f t="shared" ref="AO244:AO262" si="719">SUM(AN244*$E244*$F244*$H244*$J244*$AO$9)</f>
        <v>244240.91999999995</v>
      </c>
      <c r="AP244" s="88"/>
      <c r="AQ244" s="66">
        <f t="shared" ref="AQ244:AQ259" si="720">SUM(AP244*$E244*$F244*$H244*$J244*$AQ$9)</f>
        <v>0</v>
      </c>
      <c r="AR244" s="66"/>
      <c r="AS244" s="66">
        <f t="shared" ref="AS244:AS259" si="721">SUM(AR244*$E244*$F244*$H244*$J244*$AS$9)</f>
        <v>0</v>
      </c>
      <c r="AT244" s="88"/>
      <c r="AU244" s="66">
        <f t="shared" ref="AU244:AU259" si="722">SUM(AT244*$E244*$F244*$H244*$J244*$AU$9)</f>
        <v>0</v>
      </c>
      <c r="AV244" s="88"/>
      <c r="AW244" s="66">
        <f t="shared" ref="AW244:AW259" si="723">SUM(AV244*$E244*$F244*$H244*$J244*$AW$9)</f>
        <v>0</v>
      </c>
      <c r="AX244" s="88"/>
      <c r="AY244" s="66">
        <f t="shared" ref="AY244:AY259" si="724">SUM(AX244*$E244*$F244*$H244*$J244*$AY$9)</f>
        <v>0</v>
      </c>
      <c r="AZ244" s="88"/>
      <c r="BA244" s="66">
        <f t="shared" ref="BA244:BA259" si="725">SUM(AZ244*$E244*$F244*$H244*$J244*$BA$9)</f>
        <v>0</v>
      </c>
      <c r="BB244" s="89"/>
      <c r="BC244" s="66">
        <f t="shared" ref="BC244:BC259" si="726">SUM(BB244*$E244*$F244*$H244*$K244*$BC$9)</f>
        <v>0</v>
      </c>
      <c r="BD244" s="139"/>
      <c r="BE244" s="66">
        <f t="shared" ref="BE244:BE262" si="727">SUM(BD244*$E244*$F244*$H244*$K244*$BE$9)</f>
        <v>0</v>
      </c>
      <c r="BF244" s="66"/>
      <c r="BG244" s="66">
        <f t="shared" ref="BG244:BG259" si="728">SUM(BF244*$E244*$F244*$H244*$K244*$BG$9)</f>
        <v>0</v>
      </c>
      <c r="BH244" s="88"/>
      <c r="BI244" s="66">
        <f t="shared" ref="BI244:BI259" si="729">SUM(BH244*$E244*$F244*$H244*$K244*$BI$9)</f>
        <v>0</v>
      </c>
      <c r="BJ244" s="88"/>
      <c r="BK244" s="66">
        <f t="shared" ref="BK244:BK259" si="730">SUM(BJ244*$E244*$F244*$H244*$K244*$BK$9)</f>
        <v>0</v>
      </c>
      <c r="BL244" s="90"/>
      <c r="BM244" s="66"/>
      <c r="BN244" s="88"/>
      <c r="BO244" s="66">
        <f t="shared" ref="BO244:BO259" si="731">SUM(BN244*$E244*$F244*$H244*$K244*$BO$9)</f>
        <v>0</v>
      </c>
      <c r="BP244" s="88"/>
      <c r="BQ244" s="66">
        <f t="shared" ref="BQ244:BQ259" si="732">SUM(BP244*$E244*$F244*$H244*$K244*$BQ$9)</f>
        <v>0</v>
      </c>
      <c r="BR244" s="66"/>
      <c r="BS244" s="66">
        <f t="shared" ref="BS244:BS259" si="733">SUM(BR244*$E244*$F244*$H244*$K244*$BS$9)</f>
        <v>0</v>
      </c>
      <c r="BT244" s="88"/>
      <c r="BU244" s="66">
        <f t="shared" ref="BU244:BU259" si="734">SUM(BT244*$E244*$F244*$H244*$K244*$BU$9)</f>
        <v>0</v>
      </c>
      <c r="BV244" s="88"/>
      <c r="BW244" s="66">
        <f t="shared" ref="BW244:BW259" si="735">SUM(BV244*$E244*$F244*$H244*$K244*$BW$9)</f>
        <v>0</v>
      </c>
      <c r="BX244" s="88"/>
      <c r="BY244" s="66">
        <f t="shared" ref="BY244:BY259" si="736">(BX244*$E244*$F244*$H244*$K244*BY$9)</f>
        <v>0</v>
      </c>
      <c r="BZ244" s="68"/>
      <c r="CA244" s="66">
        <f t="shared" ref="CA244:CA259" si="737">(BZ244*$E244*$F244*$H244*$K244*CA$9)</f>
        <v>0</v>
      </c>
      <c r="CB244" s="88"/>
      <c r="CC244" s="66">
        <f t="shared" ref="CC244:CC258" si="738">(CB244*$E244*$F244*$H244*$L244*CC$9)</f>
        <v>0</v>
      </c>
      <c r="CD244" s="88"/>
      <c r="CE244" s="66">
        <f t="shared" ref="CE244:CE259" si="739">(CD244*$E244*$F244*$H244*$M244*CE$9)</f>
        <v>0</v>
      </c>
      <c r="CF244" s="66"/>
      <c r="CG244" s="66">
        <f t="shared" ref="CG244:CG259" si="740">(CF244*$E244*$F244*$H244*$K244*CG$9)</f>
        <v>0</v>
      </c>
      <c r="CH244" s="92"/>
      <c r="CI244" s="66">
        <f t="shared" ref="CI244:CI259" si="741">(CH244*$E244*$F244*$H244*$J244*CI$9)</f>
        <v>0</v>
      </c>
      <c r="CJ244" s="92"/>
      <c r="CK244" s="92"/>
      <c r="CL244" s="93">
        <f t="shared" ref="CL244:CM262" si="742">SUM(P244+N244+R244+T244+Z244+X244+V244+AD244+AB244+AF244+BB244+BF244+AH244+AP244+AR244+BP244+BR244+BN244+BT244+BV244+BJ244+AJ244+AL244+AN244+BD244+BH244+AT244+AV244+AX244+AZ244+BL244+BX244+BZ244+CB244+CD244+CF244+CH244)</f>
        <v>10</v>
      </c>
      <c r="CM244" s="93">
        <f t="shared" si="742"/>
        <v>488481.83999999991</v>
      </c>
      <c r="CN244" s="66">
        <f>[3]ДС!EP245</f>
        <v>377</v>
      </c>
      <c r="CO244" s="67">
        <f>[3]ДС!EQ245</f>
        <v>18660006.287999999</v>
      </c>
      <c r="CP244" s="94">
        <f t="shared" ref="CP244:CQ259" si="743">CL244+CN244</f>
        <v>387</v>
      </c>
      <c r="CQ244" s="94">
        <f t="shared" si="743"/>
        <v>19148488.127999999</v>
      </c>
    </row>
    <row r="245" spans="1:96" s="3" customFormat="1" ht="45" customHeight="1" x14ac:dyDescent="0.25">
      <c r="A245" s="122"/>
      <c r="B245" s="122">
        <v>199</v>
      </c>
      <c r="C245" s="123" t="s">
        <v>533</v>
      </c>
      <c r="D245" s="164" t="s">
        <v>534</v>
      </c>
      <c r="E245" s="80">
        <v>17622</v>
      </c>
      <c r="F245" s="193">
        <v>2.31</v>
      </c>
      <c r="G245" s="82"/>
      <c r="H245" s="83">
        <v>1</v>
      </c>
      <c r="I245" s="84"/>
      <c r="J245" s="85">
        <v>1.4</v>
      </c>
      <c r="K245" s="85">
        <v>1.68</v>
      </c>
      <c r="L245" s="85">
        <v>2.23</v>
      </c>
      <c r="M245" s="86">
        <v>2.57</v>
      </c>
      <c r="N245" s="87">
        <v>18</v>
      </c>
      <c r="O245" s="66">
        <f t="shared" si="708"/>
        <v>1025811.8639999999</v>
      </c>
      <c r="P245" s="88"/>
      <c r="Q245" s="66">
        <f t="shared" si="709"/>
        <v>0</v>
      </c>
      <c r="R245" s="66"/>
      <c r="S245" s="66">
        <f t="shared" si="710"/>
        <v>0</v>
      </c>
      <c r="T245" s="88"/>
      <c r="U245" s="66">
        <f t="shared" si="711"/>
        <v>0</v>
      </c>
      <c r="V245" s="88"/>
      <c r="W245" s="66">
        <f t="shared" si="712"/>
        <v>0</v>
      </c>
      <c r="X245" s="88"/>
      <c r="Y245" s="66"/>
      <c r="Z245" s="88">
        <v>0</v>
      </c>
      <c r="AA245" s="66">
        <f t="shared" si="713"/>
        <v>0</v>
      </c>
      <c r="AB245" s="66">
        <v>0</v>
      </c>
      <c r="AC245" s="66">
        <f t="shared" si="714"/>
        <v>0</v>
      </c>
      <c r="AD245" s="66">
        <v>0</v>
      </c>
      <c r="AE245" s="66">
        <f t="shared" si="715"/>
        <v>0</v>
      </c>
      <c r="AF245" s="66"/>
      <c r="AG245" s="66">
        <f t="shared" si="716"/>
        <v>0</v>
      </c>
      <c r="AH245" s="66"/>
      <c r="AI245" s="66">
        <f t="shared" si="717"/>
        <v>0</v>
      </c>
      <c r="AJ245" s="88"/>
      <c r="AK245" s="66">
        <f t="shared" si="718"/>
        <v>0</v>
      </c>
      <c r="AL245" s="88"/>
      <c r="AM245" s="66"/>
      <c r="AN245" s="66">
        <v>5</v>
      </c>
      <c r="AO245" s="66">
        <f t="shared" si="719"/>
        <v>284947.74</v>
      </c>
      <c r="AP245" s="88"/>
      <c r="AQ245" s="66">
        <f t="shared" si="720"/>
        <v>0</v>
      </c>
      <c r="AR245" s="66"/>
      <c r="AS245" s="66">
        <f t="shared" si="721"/>
        <v>0</v>
      </c>
      <c r="AT245" s="88"/>
      <c r="AU245" s="66">
        <f t="shared" si="722"/>
        <v>0</v>
      </c>
      <c r="AV245" s="88"/>
      <c r="AW245" s="66">
        <f t="shared" si="723"/>
        <v>0</v>
      </c>
      <c r="AX245" s="88"/>
      <c r="AY245" s="66">
        <f t="shared" si="724"/>
        <v>0</v>
      </c>
      <c r="AZ245" s="88"/>
      <c r="BA245" s="66">
        <f t="shared" si="725"/>
        <v>0</v>
      </c>
      <c r="BB245" s="89"/>
      <c r="BC245" s="66">
        <f t="shared" si="726"/>
        <v>0</v>
      </c>
      <c r="BD245" s="139"/>
      <c r="BE245" s="66">
        <f t="shared" si="727"/>
        <v>0</v>
      </c>
      <c r="BF245" s="66"/>
      <c r="BG245" s="66">
        <f t="shared" si="728"/>
        <v>0</v>
      </c>
      <c r="BH245" s="88"/>
      <c r="BI245" s="66">
        <f t="shared" si="729"/>
        <v>0</v>
      </c>
      <c r="BJ245" s="88"/>
      <c r="BK245" s="66">
        <f t="shared" si="730"/>
        <v>0</v>
      </c>
      <c r="BL245" s="90"/>
      <c r="BM245" s="66"/>
      <c r="BN245" s="88"/>
      <c r="BO245" s="66">
        <f t="shared" si="731"/>
        <v>0</v>
      </c>
      <c r="BP245" s="88"/>
      <c r="BQ245" s="66">
        <f t="shared" si="732"/>
        <v>0</v>
      </c>
      <c r="BR245" s="66"/>
      <c r="BS245" s="66">
        <f t="shared" si="733"/>
        <v>0</v>
      </c>
      <c r="BT245" s="88"/>
      <c r="BU245" s="66">
        <f t="shared" si="734"/>
        <v>0</v>
      </c>
      <c r="BV245" s="88"/>
      <c r="BW245" s="66">
        <f t="shared" si="735"/>
        <v>0</v>
      </c>
      <c r="BX245" s="88"/>
      <c r="BY245" s="66">
        <f t="shared" si="736"/>
        <v>0</v>
      </c>
      <c r="BZ245" s="40"/>
      <c r="CA245" s="66">
        <f t="shared" si="737"/>
        <v>0</v>
      </c>
      <c r="CB245" s="88"/>
      <c r="CC245" s="66">
        <f t="shared" si="738"/>
        <v>0</v>
      </c>
      <c r="CD245" s="88"/>
      <c r="CE245" s="66">
        <f t="shared" si="739"/>
        <v>0</v>
      </c>
      <c r="CF245" s="66"/>
      <c r="CG245" s="66">
        <f t="shared" si="740"/>
        <v>0</v>
      </c>
      <c r="CH245" s="92"/>
      <c r="CI245" s="66">
        <f t="shared" si="741"/>
        <v>0</v>
      </c>
      <c r="CJ245" s="92"/>
      <c r="CK245" s="92"/>
      <c r="CL245" s="93">
        <f t="shared" si="742"/>
        <v>23</v>
      </c>
      <c r="CM245" s="93">
        <f t="shared" si="742"/>
        <v>1310759.6039999998</v>
      </c>
      <c r="CN245" s="66">
        <f>[3]ДС!EP246</f>
        <v>172</v>
      </c>
      <c r="CO245" s="67">
        <f>[3]ДС!EQ246</f>
        <v>9859191.8040000014</v>
      </c>
      <c r="CP245" s="94">
        <f t="shared" si="743"/>
        <v>195</v>
      </c>
      <c r="CQ245" s="94">
        <f t="shared" si="743"/>
        <v>11169951.408000002</v>
      </c>
    </row>
    <row r="246" spans="1:96" s="3" customFormat="1" ht="60" customHeight="1" x14ac:dyDescent="0.25">
      <c r="A246" s="122"/>
      <c r="B246" s="122">
        <v>200</v>
      </c>
      <c r="C246" s="123" t="s">
        <v>535</v>
      </c>
      <c r="D246" s="164" t="s">
        <v>536</v>
      </c>
      <c r="E246" s="80">
        <v>17622</v>
      </c>
      <c r="F246" s="81">
        <v>1.52</v>
      </c>
      <c r="G246" s="82"/>
      <c r="H246" s="83">
        <v>1</v>
      </c>
      <c r="I246" s="84"/>
      <c r="J246" s="85">
        <v>1.4</v>
      </c>
      <c r="K246" s="85">
        <v>1.68</v>
      </c>
      <c r="L246" s="85">
        <v>2.23</v>
      </c>
      <c r="M246" s="86">
        <v>2.57</v>
      </c>
      <c r="N246" s="87">
        <v>0</v>
      </c>
      <c r="O246" s="66">
        <f t="shared" si="708"/>
        <v>0</v>
      </c>
      <c r="P246" s="88"/>
      <c r="Q246" s="66">
        <f t="shared" si="709"/>
        <v>0</v>
      </c>
      <c r="R246" s="66"/>
      <c r="S246" s="66">
        <f t="shared" si="710"/>
        <v>0</v>
      </c>
      <c r="T246" s="88"/>
      <c r="U246" s="66">
        <f t="shared" si="711"/>
        <v>0</v>
      </c>
      <c r="V246" s="88"/>
      <c r="W246" s="66">
        <f t="shared" si="712"/>
        <v>0</v>
      </c>
      <c r="X246" s="88"/>
      <c r="Y246" s="66"/>
      <c r="Z246" s="88">
        <v>0</v>
      </c>
      <c r="AA246" s="66">
        <f t="shared" si="713"/>
        <v>0</v>
      </c>
      <c r="AB246" s="66">
        <v>0</v>
      </c>
      <c r="AC246" s="66">
        <f t="shared" si="714"/>
        <v>0</v>
      </c>
      <c r="AD246" s="66">
        <v>0</v>
      </c>
      <c r="AE246" s="66">
        <f t="shared" si="715"/>
        <v>0</v>
      </c>
      <c r="AF246" s="66"/>
      <c r="AG246" s="66">
        <f t="shared" si="716"/>
        <v>0</v>
      </c>
      <c r="AH246" s="66"/>
      <c r="AI246" s="66">
        <f t="shared" si="717"/>
        <v>0</v>
      </c>
      <c r="AJ246" s="88"/>
      <c r="AK246" s="66">
        <f t="shared" si="718"/>
        <v>0</v>
      </c>
      <c r="AL246" s="88"/>
      <c r="AM246" s="66"/>
      <c r="AN246" s="66">
        <v>30</v>
      </c>
      <c r="AO246" s="66">
        <f t="shared" si="719"/>
        <v>1124988.4799999997</v>
      </c>
      <c r="AP246" s="88"/>
      <c r="AQ246" s="66">
        <f t="shared" si="720"/>
        <v>0</v>
      </c>
      <c r="AR246" s="66"/>
      <c r="AS246" s="66">
        <f t="shared" si="721"/>
        <v>0</v>
      </c>
      <c r="AT246" s="88"/>
      <c r="AU246" s="66">
        <f t="shared" si="722"/>
        <v>0</v>
      </c>
      <c r="AV246" s="88"/>
      <c r="AW246" s="66">
        <f t="shared" si="723"/>
        <v>0</v>
      </c>
      <c r="AX246" s="88"/>
      <c r="AY246" s="66">
        <f t="shared" si="724"/>
        <v>0</v>
      </c>
      <c r="AZ246" s="88"/>
      <c r="BA246" s="66">
        <f t="shared" si="725"/>
        <v>0</v>
      </c>
      <c r="BB246" s="89"/>
      <c r="BC246" s="66">
        <f t="shared" si="726"/>
        <v>0</v>
      </c>
      <c r="BD246" s="139"/>
      <c r="BE246" s="66">
        <f t="shared" si="727"/>
        <v>0</v>
      </c>
      <c r="BF246" s="66"/>
      <c r="BG246" s="66">
        <f t="shared" si="728"/>
        <v>0</v>
      </c>
      <c r="BH246" s="88"/>
      <c r="BI246" s="66">
        <f t="shared" si="729"/>
        <v>0</v>
      </c>
      <c r="BJ246" s="88"/>
      <c r="BK246" s="66">
        <f t="shared" si="730"/>
        <v>0</v>
      </c>
      <c r="BL246" s="90"/>
      <c r="BM246" s="66"/>
      <c r="BN246" s="88"/>
      <c r="BO246" s="66">
        <f t="shared" si="731"/>
        <v>0</v>
      </c>
      <c r="BP246" s="88"/>
      <c r="BQ246" s="66">
        <f t="shared" si="732"/>
        <v>0</v>
      </c>
      <c r="BR246" s="66"/>
      <c r="BS246" s="66">
        <f t="shared" si="733"/>
        <v>0</v>
      </c>
      <c r="BT246" s="88"/>
      <c r="BU246" s="66">
        <f t="shared" si="734"/>
        <v>0</v>
      </c>
      <c r="BV246" s="88"/>
      <c r="BW246" s="66">
        <f t="shared" si="735"/>
        <v>0</v>
      </c>
      <c r="BX246" s="88"/>
      <c r="BY246" s="66">
        <f t="shared" si="736"/>
        <v>0</v>
      </c>
      <c r="BZ246" s="40"/>
      <c r="CA246" s="66">
        <f t="shared" si="737"/>
        <v>0</v>
      </c>
      <c r="CB246" s="88"/>
      <c r="CC246" s="66">
        <f t="shared" si="738"/>
        <v>0</v>
      </c>
      <c r="CD246" s="88"/>
      <c r="CE246" s="66">
        <f t="shared" si="739"/>
        <v>0</v>
      </c>
      <c r="CF246" s="66"/>
      <c r="CG246" s="66">
        <f t="shared" si="740"/>
        <v>0</v>
      </c>
      <c r="CH246" s="92"/>
      <c r="CI246" s="66">
        <f t="shared" si="741"/>
        <v>0</v>
      </c>
      <c r="CJ246" s="92"/>
      <c r="CK246" s="92"/>
      <c r="CL246" s="93">
        <f t="shared" si="742"/>
        <v>30</v>
      </c>
      <c r="CM246" s="93">
        <f t="shared" si="742"/>
        <v>1124988.4799999997</v>
      </c>
      <c r="CN246" s="66">
        <f>[3]ДС!EP247</f>
        <v>1267</v>
      </c>
      <c r="CO246" s="67">
        <f>[3]ДС!EQ247</f>
        <v>47512013.471999988</v>
      </c>
      <c r="CP246" s="94">
        <f t="shared" si="743"/>
        <v>1297</v>
      </c>
      <c r="CQ246" s="94">
        <f t="shared" si="743"/>
        <v>48637001.951999985</v>
      </c>
    </row>
    <row r="247" spans="1:96" s="3" customFormat="1" ht="60" customHeight="1" x14ac:dyDescent="0.25">
      <c r="A247" s="122"/>
      <c r="B247" s="122">
        <v>201</v>
      </c>
      <c r="C247" s="123" t="s">
        <v>537</v>
      </c>
      <c r="D247" s="164" t="s">
        <v>538</v>
      </c>
      <c r="E247" s="80">
        <v>17622</v>
      </c>
      <c r="F247" s="81">
        <v>1.82</v>
      </c>
      <c r="G247" s="82"/>
      <c r="H247" s="83">
        <v>1</v>
      </c>
      <c r="I247" s="84"/>
      <c r="J247" s="85">
        <v>1.4</v>
      </c>
      <c r="K247" s="85">
        <v>1.68</v>
      </c>
      <c r="L247" s="85">
        <v>2.23</v>
      </c>
      <c r="M247" s="86">
        <v>2.57</v>
      </c>
      <c r="N247" s="87">
        <v>0</v>
      </c>
      <c r="O247" s="66">
        <f t="shared" si="708"/>
        <v>0</v>
      </c>
      <c r="P247" s="88"/>
      <c r="Q247" s="66">
        <f t="shared" si="709"/>
        <v>0</v>
      </c>
      <c r="R247" s="66"/>
      <c r="S247" s="66">
        <f t="shared" si="710"/>
        <v>0</v>
      </c>
      <c r="T247" s="88"/>
      <c r="U247" s="66">
        <f t="shared" si="711"/>
        <v>0</v>
      </c>
      <c r="V247" s="88"/>
      <c r="W247" s="66">
        <f t="shared" si="712"/>
        <v>0</v>
      </c>
      <c r="X247" s="88"/>
      <c r="Y247" s="66"/>
      <c r="Z247" s="88">
        <v>0</v>
      </c>
      <c r="AA247" s="66">
        <f t="shared" si="713"/>
        <v>0</v>
      </c>
      <c r="AB247" s="66">
        <v>0</v>
      </c>
      <c r="AC247" s="66">
        <f t="shared" si="714"/>
        <v>0</v>
      </c>
      <c r="AD247" s="66">
        <v>0</v>
      </c>
      <c r="AE247" s="66">
        <f t="shared" si="715"/>
        <v>0</v>
      </c>
      <c r="AF247" s="66"/>
      <c r="AG247" s="66">
        <f t="shared" si="716"/>
        <v>0</v>
      </c>
      <c r="AH247" s="66"/>
      <c r="AI247" s="66">
        <f t="shared" si="717"/>
        <v>0</v>
      </c>
      <c r="AJ247" s="88"/>
      <c r="AK247" s="66">
        <f t="shared" si="718"/>
        <v>0</v>
      </c>
      <c r="AL247" s="88"/>
      <c r="AM247" s="66"/>
      <c r="AN247" s="66">
        <v>40</v>
      </c>
      <c r="AO247" s="66">
        <f t="shared" si="719"/>
        <v>1796034.24</v>
      </c>
      <c r="AP247" s="88"/>
      <c r="AQ247" s="66">
        <f t="shared" si="720"/>
        <v>0</v>
      </c>
      <c r="AR247" s="66"/>
      <c r="AS247" s="66">
        <f t="shared" si="721"/>
        <v>0</v>
      </c>
      <c r="AT247" s="88"/>
      <c r="AU247" s="66">
        <f t="shared" si="722"/>
        <v>0</v>
      </c>
      <c r="AV247" s="88"/>
      <c r="AW247" s="66">
        <f t="shared" si="723"/>
        <v>0</v>
      </c>
      <c r="AX247" s="88"/>
      <c r="AY247" s="66">
        <f t="shared" si="724"/>
        <v>0</v>
      </c>
      <c r="AZ247" s="88"/>
      <c r="BA247" s="66">
        <f t="shared" si="725"/>
        <v>0</v>
      </c>
      <c r="BB247" s="89"/>
      <c r="BC247" s="66">
        <f t="shared" si="726"/>
        <v>0</v>
      </c>
      <c r="BD247" s="139"/>
      <c r="BE247" s="66">
        <f t="shared" si="727"/>
        <v>0</v>
      </c>
      <c r="BF247" s="66"/>
      <c r="BG247" s="66">
        <f t="shared" si="728"/>
        <v>0</v>
      </c>
      <c r="BH247" s="88"/>
      <c r="BI247" s="66">
        <f t="shared" si="729"/>
        <v>0</v>
      </c>
      <c r="BJ247" s="88"/>
      <c r="BK247" s="66">
        <f t="shared" si="730"/>
        <v>0</v>
      </c>
      <c r="BL247" s="90"/>
      <c r="BM247" s="66"/>
      <c r="BN247" s="88"/>
      <c r="BO247" s="66">
        <f t="shared" si="731"/>
        <v>0</v>
      </c>
      <c r="BP247" s="88"/>
      <c r="BQ247" s="66">
        <f t="shared" si="732"/>
        <v>0</v>
      </c>
      <c r="BR247" s="66"/>
      <c r="BS247" s="66">
        <f t="shared" si="733"/>
        <v>0</v>
      </c>
      <c r="BT247" s="88"/>
      <c r="BU247" s="66">
        <f t="shared" si="734"/>
        <v>0</v>
      </c>
      <c r="BV247" s="88"/>
      <c r="BW247" s="66">
        <f t="shared" si="735"/>
        <v>0</v>
      </c>
      <c r="BX247" s="88"/>
      <c r="BY247" s="66">
        <f t="shared" si="736"/>
        <v>0</v>
      </c>
      <c r="BZ247" s="40"/>
      <c r="CA247" s="66">
        <f t="shared" si="737"/>
        <v>0</v>
      </c>
      <c r="CB247" s="88"/>
      <c r="CC247" s="66">
        <f t="shared" si="738"/>
        <v>0</v>
      </c>
      <c r="CD247" s="88"/>
      <c r="CE247" s="66">
        <f t="shared" si="739"/>
        <v>0</v>
      </c>
      <c r="CF247" s="66"/>
      <c r="CG247" s="66">
        <f t="shared" si="740"/>
        <v>0</v>
      </c>
      <c r="CH247" s="92"/>
      <c r="CI247" s="66">
        <f t="shared" si="741"/>
        <v>0</v>
      </c>
      <c r="CJ247" s="92"/>
      <c r="CK247" s="92"/>
      <c r="CL247" s="93">
        <f t="shared" si="742"/>
        <v>40</v>
      </c>
      <c r="CM247" s="93">
        <f t="shared" si="742"/>
        <v>1796034.24</v>
      </c>
      <c r="CN247" s="66">
        <f>[3]ДС!EP248</f>
        <v>586</v>
      </c>
      <c r="CO247" s="67">
        <f>[3]ДС!EQ248</f>
        <v>26311901.615999997</v>
      </c>
      <c r="CP247" s="94">
        <f t="shared" si="743"/>
        <v>626</v>
      </c>
      <c r="CQ247" s="94">
        <f t="shared" si="743"/>
        <v>28107935.855999995</v>
      </c>
    </row>
    <row r="248" spans="1:96" s="3" customFormat="1" ht="30" customHeight="1" x14ac:dyDescent="0.25">
      <c r="A248" s="122"/>
      <c r="B248" s="122">
        <v>202</v>
      </c>
      <c r="C248" s="123" t="s">
        <v>539</v>
      </c>
      <c r="D248" s="164" t="s">
        <v>540</v>
      </c>
      <c r="E248" s="80">
        <v>17622</v>
      </c>
      <c r="F248" s="81">
        <v>1.39</v>
      </c>
      <c r="G248" s="82"/>
      <c r="H248" s="83">
        <v>1</v>
      </c>
      <c r="I248" s="84"/>
      <c r="J248" s="85">
        <v>1.4</v>
      </c>
      <c r="K248" s="85">
        <v>1.68</v>
      </c>
      <c r="L248" s="85">
        <v>2.23</v>
      </c>
      <c r="M248" s="86">
        <v>2.57</v>
      </c>
      <c r="N248" s="87">
        <v>0</v>
      </c>
      <c r="O248" s="66">
        <f t="shared" si="708"/>
        <v>0</v>
      </c>
      <c r="P248" s="88"/>
      <c r="Q248" s="66">
        <f t="shared" si="709"/>
        <v>0</v>
      </c>
      <c r="R248" s="66"/>
      <c r="S248" s="66">
        <f t="shared" si="710"/>
        <v>0</v>
      </c>
      <c r="T248" s="88"/>
      <c r="U248" s="66">
        <f t="shared" si="711"/>
        <v>0</v>
      </c>
      <c r="V248" s="88"/>
      <c r="W248" s="66">
        <f t="shared" si="712"/>
        <v>0</v>
      </c>
      <c r="X248" s="88"/>
      <c r="Y248" s="66"/>
      <c r="Z248" s="88"/>
      <c r="AA248" s="66">
        <f t="shared" si="713"/>
        <v>0</v>
      </c>
      <c r="AB248" s="66">
        <v>0</v>
      </c>
      <c r="AC248" s="66">
        <f t="shared" si="714"/>
        <v>0</v>
      </c>
      <c r="AD248" s="66">
        <v>0</v>
      </c>
      <c r="AE248" s="66">
        <f t="shared" si="715"/>
        <v>0</v>
      </c>
      <c r="AF248" s="66"/>
      <c r="AG248" s="66">
        <f t="shared" si="716"/>
        <v>0</v>
      </c>
      <c r="AH248" s="66"/>
      <c r="AI248" s="66">
        <f t="shared" si="717"/>
        <v>0</v>
      </c>
      <c r="AJ248" s="88"/>
      <c r="AK248" s="66">
        <f t="shared" si="718"/>
        <v>0</v>
      </c>
      <c r="AL248" s="88"/>
      <c r="AM248" s="66"/>
      <c r="AN248" s="66">
        <v>5</v>
      </c>
      <c r="AO248" s="66">
        <f t="shared" si="719"/>
        <v>171462.05999999997</v>
      </c>
      <c r="AP248" s="88"/>
      <c r="AQ248" s="66">
        <f t="shared" si="720"/>
        <v>0</v>
      </c>
      <c r="AR248" s="66"/>
      <c r="AS248" s="66">
        <f t="shared" si="721"/>
        <v>0</v>
      </c>
      <c r="AT248" s="88"/>
      <c r="AU248" s="66">
        <f t="shared" si="722"/>
        <v>0</v>
      </c>
      <c r="AV248" s="88"/>
      <c r="AW248" s="66">
        <f t="shared" si="723"/>
        <v>0</v>
      </c>
      <c r="AX248" s="88"/>
      <c r="AY248" s="66">
        <f t="shared" si="724"/>
        <v>0</v>
      </c>
      <c r="AZ248" s="88"/>
      <c r="BA248" s="66">
        <f t="shared" si="725"/>
        <v>0</v>
      </c>
      <c r="BB248" s="89"/>
      <c r="BC248" s="66">
        <f t="shared" si="726"/>
        <v>0</v>
      </c>
      <c r="BD248" s="139"/>
      <c r="BE248" s="66">
        <f t="shared" si="727"/>
        <v>0</v>
      </c>
      <c r="BF248" s="66"/>
      <c r="BG248" s="66">
        <f t="shared" si="728"/>
        <v>0</v>
      </c>
      <c r="BH248" s="88"/>
      <c r="BI248" s="66">
        <f t="shared" si="729"/>
        <v>0</v>
      </c>
      <c r="BJ248" s="88"/>
      <c r="BK248" s="66">
        <f t="shared" si="730"/>
        <v>0</v>
      </c>
      <c r="BL248" s="90"/>
      <c r="BM248" s="66"/>
      <c r="BN248" s="88"/>
      <c r="BO248" s="66">
        <f t="shared" si="731"/>
        <v>0</v>
      </c>
      <c r="BP248" s="88"/>
      <c r="BQ248" s="66">
        <f t="shared" si="732"/>
        <v>0</v>
      </c>
      <c r="BR248" s="66"/>
      <c r="BS248" s="66">
        <f t="shared" si="733"/>
        <v>0</v>
      </c>
      <c r="BT248" s="88"/>
      <c r="BU248" s="66">
        <f t="shared" si="734"/>
        <v>0</v>
      </c>
      <c r="BV248" s="88"/>
      <c r="BW248" s="66">
        <f t="shared" si="735"/>
        <v>0</v>
      </c>
      <c r="BX248" s="88"/>
      <c r="BY248" s="66">
        <f t="shared" si="736"/>
        <v>0</v>
      </c>
      <c r="BZ248" s="213"/>
      <c r="CA248" s="66">
        <f t="shared" si="737"/>
        <v>0</v>
      </c>
      <c r="CB248" s="88"/>
      <c r="CC248" s="66">
        <f t="shared" si="738"/>
        <v>0</v>
      </c>
      <c r="CD248" s="88"/>
      <c r="CE248" s="66">
        <f t="shared" si="739"/>
        <v>0</v>
      </c>
      <c r="CF248" s="66"/>
      <c r="CG248" s="66">
        <f t="shared" si="740"/>
        <v>0</v>
      </c>
      <c r="CH248" s="92"/>
      <c r="CI248" s="66">
        <f t="shared" si="741"/>
        <v>0</v>
      </c>
      <c r="CJ248" s="92"/>
      <c r="CK248" s="92"/>
      <c r="CL248" s="93">
        <f t="shared" si="742"/>
        <v>5</v>
      </c>
      <c r="CM248" s="93">
        <f t="shared" si="742"/>
        <v>171462.05999999997</v>
      </c>
      <c r="CN248" s="66">
        <f>[3]ДС!EP249</f>
        <v>27</v>
      </c>
      <c r="CO248" s="67">
        <f>[3]ДС!EQ249</f>
        <v>925895.12399999984</v>
      </c>
      <c r="CP248" s="94">
        <f t="shared" si="743"/>
        <v>32</v>
      </c>
      <c r="CQ248" s="94">
        <f t="shared" si="743"/>
        <v>1097357.1839999999</v>
      </c>
    </row>
    <row r="249" spans="1:96" s="3" customFormat="1" ht="30" customHeight="1" x14ac:dyDescent="0.25">
      <c r="A249" s="122"/>
      <c r="B249" s="122">
        <v>203</v>
      </c>
      <c r="C249" s="123" t="s">
        <v>541</v>
      </c>
      <c r="D249" s="164" t="s">
        <v>542</v>
      </c>
      <c r="E249" s="80">
        <v>17622</v>
      </c>
      <c r="F249" s="81">
        <v>1.67</v>
      </c>
      <c r="G249" s="82"/>
      <c r="H249" s="83">
        <v>1</v>
      </c>
      <c r="I249" s="84"/>
      <c r="J249" s="85">
        <v>1.4</v>
      </c>
      <c r="K249" s="85">
        <v>1.68</v>
      </c>
      <c r="L249" s="85">
        <v>2.23</v>
      </c>
      <c r="M249" s="86">
        <v>2.57</v>
      </c>
      <c r="N249" s="87">
        <v>0</v>
      </c>
      <c r="O249" s="66">
        <f t="shared" si="708"/>
        <v>0</v>
      </c>
      <c r="P249" s="88"/>
      <c r="Q249" s="66">
        <f t="shared" si="709"/>
        <v>0</v>
      </c>
      <c r="R249" s="66"/>
      <c r="S249" s="66">
        <f t="shared" si="710"/>
        <v>0</v>
      </c>
      <c r="T249" s="88"/>
      <c r="U249" s="66">
        <f t="shared" si="711"/>
        <v>0</v>
      </c>
      <c r="V249" s="88"/>
      <c r="W249" s="66">
        <f t="shared" si="712"/>
        <v>0</v>
      </c>
      <c r="X249" s="88"/>
      <c r="Y249" s="66"/>
      <c r="Z249" s="88"/>
      <c r="AA249" s="66">
        <f t="shared" si="713"/>
        <v>0</v>
      </c>
      <c r="AB249" s="66">
        <v>0</v>
      </c>
      <c r="AC249" s="66">
        <f t="shared" si="714"/>
        <v>0</v>
      </c>
      <c r="AD249" s="66">
        <v>0</v>
      </c>
      <c r="AE249" s="66">
        <f t="shared" si="715"/>
        <v>0</v>
      </c>
      <c r="AF249" s="66"/>
      <c r="AG249" s="66">
        <f t="shared" si="716"/>
        <v>0</v>
      </c>
      <c r="AH249" s="66"/>
      <c r="AI249" s="66">
        <f t="shared" si="717"/>
        <v>0</v>
      </c>
      <c r="AJ249" s="88"/>
      <c r="AK249" s="66">
        <f t="shared" si="718"/>
        <v>0</v>
      </c>
      <c r="AL249" s="88"/>
      <c r="AM249" s="66"/>
      <c r="AN249" s="66">
        <v>5</v>
      </c>
      <c r="AO249" s="66">
        <f t="shared" si="719"/>
        <v>206001.17999999996</v>
      </c>
      <c r="AP249" s="88"/>
      <c r="AQ249" s="66">
        <f t="shared" si="720"/>
        <v>0</v>
      </c>
      <c r="AR249" s="66"/>
      <c r="AS249" s="66">
        <f t="shared" si="721"/>
        <v>0</v>
      </c>
      <c r="AT249" s="88"/>
      <c r="AU249" s="66">
        <f t="shared" si="722"/>
        <v>0</v>
      </c>
      <c r="AV249" s="88"/>
      <c r="AW249" s="66">
        <f t="shared" si="723"/>
        <v>0</v>
      </c>
      <c r="AX249" s="88"/>
      <c r="AY249" s="66">
        <f t="shared" si="724"/>
        <v>0</v>
      </c>
      <c r="AZ249" s="88"/>
      <c r="BA249" s="66">
        <f t="shared" si="725"/>
        <v>0</v>
      </c>
      <c r="BB249" s="89"/>
      <c r="BC249" s="66">
        <f t="shared" si="726"/>
        <v>0</v>
      </c>
      <c r="BD249" s="139"/>
      <c r="BE249" s="66">
        <f t="shared" si="727"/>
        <v>0</v>
      </c>
      <c r="BF249" s="66"/>
      <c r="BG249" s="66">
        <f t="shared" si="728"/>
        <v>0</v>
      </c>
      <c r="BH249" s="88"/>
      <c r="BI249" s="66">
        <f t="shared" si="729"/>
        <v>0</v>
      </c>
      <c r="BJ249" s="88"/>
      <c r="BK249" s="66">
        <f t="shared" si="730"/>
        <v>0</v>
      </c>
      <c r="BL249" s="90"/>
      <c r="BM249" s="66"/>
      <c r="BN249" s="88"/>
      <c r="BO249" s="66">
        <f t="shared" si="731"/>
        <v>0</v>
      </c>
      <c r="BP249" s="88"/>
      <c r="BQ249" s="66">
        <f t="shared" si="732"/>
        <v>0</v>
      </c>
      <c r="BR249" s="66"/>
      <c r="BS249" s="66">
        <f t="shared" si="733"/>
        <v>0</v>
      </c>
      <c r="BT249" s="88"/>
      <c r="BU249" s="66">
        <f t="shared" si="734"/>
        <v>0</v>
      </c>
      <c r="BV249" s="88"/>
      <c r="BW249" s="66">
        <f t="shared" si="735"/>
        <v>0</v>
      </c>
      <c r="BX249" s="88"/>
      <c r="BY249" s="66">
        <f t="shared" si="736"/>
        <v>0</v>
      </c>
      <c r="BZ249" s="213"/>
      <c r="CA249" s="66">
        <f t="shared" si="737"/>
        <v>0</v>
      </c>
      <c r="CB249" s="88"/>
      <c r="CC249" s="66">
        <f t="shared" si="738"/>
        <v>0</v>
      </c>
      <c r="CD249" s="88"/>
      <c r="CE249" s="66">
        <f t="shared" si="739"/>
        <v>0</v>
      </c>
      <c r="CF249" s="66"/>
      <c r="CG249" s="66">
        <f t="shared" si="740"/>
        <v>0</v>
      </c>
      <c r="CH249" s="92"/>
      <c r="CI249" s="66">
        <f t="shared" si="741"/>
        <v>0</v>
      </c>
      <c r="CJ249" s="92"/>
      <c r="CK249" s="92"/>
      <c r="CL249" s="93">
        <f t="shared" si="742"/>
        <v>5</v>
      </c>
      <c r="CM249" s="93">
        <f t="shared" si="742"/>
        <v>206001.17999999996</v>
      </c>
      <c r="CN249" s="66">
        <f>[3]ДС!EP250</f>
        <v>1</v>
      </c>
      <c r="CO249" s="67">
        <f>[3]ДС!EQ250</f>
        <v>41200.235999999997</v>
      </c>
      <c r="CP249" s="94">
        <f t="shared" si="743"/>
        <v>6</v>
      </c>
      <c r="CQ249" s="94">
        <f t="shared" si="743"/>
        <v>247201.41599999997</v>
      </c>
    </row>
    <row r="250" spans="1:96" s="3" customFormat="1" ht="45" customHeight="1" x14ac:dyDescent="0.25">
      <c r="A250" s="122"/>
      <c r="B250" s="122">
        <v>204</v>
      </c>
      <c r="C250" s="123" t="s">
        <v>543</v>
      </c>
      <c r="D250" s="164" t="s">
        <v>544</v>
      </c>
      <c r="E250" s="80">
        <v>17622</v>
      </c>
      <c r="F250" s="81">
        <v>0.85</v>
      </c>
      <c r="G250" s="82"/>
      <c r="H250" s="83">
        <v>1</v>
      </c>
      <c r="I250" s="84"/>
      <c r="J250" s="85">
        <v>1.4</v>
      </c>
      <c r="K250" s="85">
        <v>1.68</v>
      </c>
      <c r="L250" s="85">
        <v>2.23</v>
      </c>
      <c r="M250" s="86">
        <v>2.57</v>
      </c>
      <c r="N250" s="87">
        <v>0</v>
      </c>
      <c r="O250" s="66">
        <f t="shared" si="708"/>
        <v>0</v>
      </c>
      <c r="P250" s="88"/>
      <c r="Q250" s="66">
        <f t="shared" si="709"/>
        <v>0</v>
      </c>
      <c r="R250" s="66"/>
      <c r="S250" s="66">
        <f t="shared" si="710"/>
        <v>0</v>
      </c>
      <c r="T250" s="88"/>
      <c r="U250" s="66">
        <f t="shared" si="711"/>
        <v>0</v>
      </c>
      <c r="V250" s="88"/>
      <c r="W250" s="66">
        <f t="shared" si="712"/>
        <v>0</v>
      </c>
      <c r="X250" s="88"/>
      <c r="Y250" s="66"/>
      <c r="Z250" s="88">
        <v>0</v>
      </c>
      <c r="AA250" s="66">
        <f t="shared" si="713"/>
        <v>0</v>
      </c>
      <c r="AB250" s="66">
        <v>0</v>
      </c>
      <c r="AC250" s="66">
        <f t="shared" si="714"/>
        <v>0</v>
      </c>
      <c r="AD250" s="66">
        <v>0</v>
      </c>
      <c r="AE250" s="66">
        <f t="shared" si="715"/>
        <v>0</v>
      </c>
      <c r="AF250" s="66"/>
      <c r="AG250" s="66">
        <f t="shared" si="716"/>
        <v>0</v>
      </c>
      <c r="AH250" s="66"/>
      <c r="AI250" s="66">
        <f t="shared" si="717"/>
        <v>0</v>
      </c>
      <c r="AJ250" s="88"/>
      <c r="AK250" s="66">
        <f t="shared" si="718"/>
        <v>0</v>
      </c>
      <c r="AL250" s="88"/>
      <c r="AM250" s="66"/>
      <c r="AN250" s="66">
        <v>140</v>
      </c>
      <c r="AO250" s="66">
        <f t="shared" si="719"/>
        <v>2935825.1999999997</v>
      </c>
      <c r="AP250" s="88"/>
      <c r="AQ250" s="66">
        <f t="shared" si="720"/>
        <v>0</v>
      </c>
      <c r="AR250" s="66"/>
      <c r="AS250" s="66">
        <f t="shared" si="721"/>
        <v>0</v>
      </c>
      <c r="AT250" s="88"/>
      <c r="AU250" s="66">
        <f t="shared" si="722"/>
        <v>0</v>
      </c>
      <c r="AV250" s="88"/>
      <c r="AW250" s="66">
        <f t="shared" si="723"/>
        <v>0</v>
      </c>
      <c r="AX250" s="88"/>
      <c r="AY250" s="66">
        <f t="shared" si="724"/>
        <v>0</v>
      </c>
      <c r="AZ250" s="88"/>
      <c r="BA250" s="66">
        <f t="shared" si="725"/>
        <v>0</v>
      </c>
      <c r="BB250" s="89"/>
      <c r="BC250" s="66">
        <f t="shared" si="726"/>
        <v>0</v>
      </c>
      <c r="BD250" s="139"/>
      <c r="BE250" s="66">
        <f t="shared" si="727"/>
        <v>0</v>
      </c>
      <c r="BF250" s="66"/>
      <c r="BG250" s="66">
        <f t="shared" si="728"/>
        <v>0</v>
      </c>
      <c r="BH250" s="88"/>
      <c r="BI250" s="66">
        <f t="shared" si="729"/>
        <v>0</v>
      </c>
      <c r="BJ250" s="88"/>
      <c r="BK250" s="66">
        <f t="shared" si="730"/>
        <v>0</v>
      </c>
      <c r="BL250" s="90"/>
      <c r="BM250" s="66"/>
      <c r="BN250" s="88"/>
      <c r="BO250" s="66">
        <f t="shared" si="731"/>
        <v>0</v>
      </c>
      <c r="BP250" s="88"/>
      <c r="BQ250" s="66">
        <f t="shared" si="732"/>
        <v>0</v>
      </c>
      <c r="BR250" s="66"/>
      <c r="BS250" s="66">
        <f t="shared" si="733"/>
        <v>0</v>
      </c>
      <c r="BT250" s="88"/>
      <c r="BU250" s="66">
        <f t="shared" si="734"/>
        <v>0</v>
      </c>
      <c r="BV250" s="88"/>
      <c r="BW250" s="66">
        <f t="shared" si="735"/>
        <v>0</v>
      </c>
      <c r="BX250" s="88"/>
      <c r="BY250" s="66">
        <f t="shared" si="736"/>
        <v>0</v>
      </c>
      <c r="BZ250" s="40"/>
      <c r="CA250" s="66">
        <f t="shared" si="737"/>
        <v>0</v>
      </c>
      <c r="CB250" s="88"/>
      <c r="CC250" s="66">
        <f t="shared" si="738"/>
        <v>0</v>
      </c>
      <c r="CD250" s="88"/>
      <c r="CE250" s="66">
        <f t="shared" si="739"/>
        <v>0</v>
      </c>
      <c r="CF250" s="66"/>
      <c r="CG250" s="66">
        <f t="shared" si="740"/>
        <v>0</v>
      </c>
      <c r="CH250" s="92"/>
      <c r="CI250" s="66">
        <f t="shared" si="741"/>
        <v>0</v>
      </c>
      <c r="CJ250" s="92"/>
      <c r="CK250" s="92"/>
      <c r="CL250" s="93">
        <f t="shared" si="742"/>
        <v>140</v>
      </c>
      <c r="CM250" s="93">
        <f t="shared" si="742"/>
        <v>2935825.1999999997</v>
      </c>
      <c r="CN250" s="66">
        <f>[3]ДС!EP251</f>
        <v>287</v>
      </c>
      <c r="CO250" s="67">
        <f>[3]ДС!EQ251</f>
        <v>6060382.0199999996</v>
      </c>
      <c r="CP250" s="94">
        <f t="shared" si="743"/>
        <v>427</v>
      </c>
      <c r="CQ250" s="94">
        <f t="shared" si="743"/>
        <v>8996207.2199999988</v>
      </c>
    </row>
    <row r="251" spans="1:96" s="3" customFormat="1" ht="45" customHeight="1" x14ac:dyDescent="0.25">
      <c r="A251" s="122"/>
      <c r="B251" s="122">
        <v>205</v>
      </c>
      <c r="C251" s="123" t="s">
        <v>545</v>
      </c>
      <c r="D251" s="164" t="s">
        <v>546</v>
      </c>
      <c r="E251" s="80">
        <v>17622</v>
      </c>
      <c r="F251" s="81">
        <v>1.0900000000000001</v>
      </c>
      <c r="G251" s="82"/>
      <c r="H251" s="83">
        <v>1</v>
      </c>
      <c r="I251" s="84"/>
      <c r="J251" s="85">
        <v>1.4</v>
      </c>
      <c r="K251" s="85">
        <v>1.68</v>
      </c>
      <c r="L251" s="85">
        <v>2.23</v>
      </c>
      <c r="M251" s="86">
        <v>2.57</v>
      </c>
      <c r="N251" s="87">
        <v>0</v>
      </c>
      <c r="O251" s="66">
        <f t="shared" si="708"/>
        <v>0</v>
      </c>
      <c r="P251" s="88"/>
      <c r="Q251" s="66">
        <f t="shared" si="709"/>
        <v>0</v>
      </c>
      <c r="R251" s="66"/>
      <c r="S251" s="66">
        <f t="shared" si="710"/>
        <v>0</v>
      </c>
      <c r="T251" s="88"/>
      <c r="U251" s="66">
        <f t="shared" si="711"/>
        <v>0</v>
      </c>
      <c r="V251" s="88"/>
      <c r="W251" s="66">
        <f t="shared" si="712"/>
        <v>0</v>
      </c>
      <c r="X251" s="88"/>
      <c r="Y251" s="66"/>
      <c r="Z251" s="88">
        <v>0</v>
      </c>
      <c r="AA251" s="66">
        <f t="shared" si="713"/>
        <v>0</v>
      </c>
      <c r="AB251" s="66">
        <v>0</v>
      </c>
      <c r="AC251" s="66">
        <f t="shared" si="714"/>
        <v>0</v>
      </c>
      <c r="AD251" s="66">
        <v>0</v>
      </c>
      <c r="AE251" s="66">
        <f t="shared" si="715"/>
        <v>0</v>
      </c>
      <c r="AF251" s="66"/>
      <c r="AG251" s="66">
        <f t="shared" si="716"/>
        <v>0</v>
      </c>
      <c r="AH251" s="66"/>
      <c r="AI251" s="66">
        <f t="shared" si="717"/>
        <v>0</v>
      </c>
      <c r="AJ251" s="88"/>
      <c r="AK251" s="66">
        <f t="shared" si="718"/>
        <v>0</v>
      </c>
      <c r="AL251" s="88"/>
      <c r="AM251" s="66"/>
      <c r="AN251" s="66">
        <v>70</v>
      </c>
      <c r="AO251" s="66">
        <f t="shared" si="719"/>
        <v>1882382.04</v>
      </c>
      <c r="AP251" s="88"/>
      <c r="AQ251" s="66">
        <f t="shared" si="720"/>
        <v>0</v>
      </c>
      <c r="AR251" s="66"/>
      <c r="AS251" s="66">
        <f t="shared" si="721"/>
        <v>0</v>
      </c>
      <c r="AT251" s="88"/>
      <c r="AU251" s="66">
        <f t="shared" si="722"/>
        <v>0</v>
      </c>
      <c r="AV251" s="88"/>
      <c r="AW251" s="66">
        <f t="shared" si="723"/>
        <v>0</v>
      </c>
      <c r="AX251" s="88"/>
      <c r="AY251" s="66">
        <f t="shared" si="724"/>
        <v>0</v>
      </c>
      <c r="AZ251" s="88"/>
      <c r="BA251" s="66">
        <f t="shared" si="725"/>
        <v>0</v>
      </c>
      <c r="BB251" s="89"/>
      <c r="BC251" s="66">
        <f t="shared" si="726"/>
        <v>0</v>
      </c>
      <c r="BD251" s="139"/>
      <c r="BE251" s="66">
        <f t="shared" si="727"/>
        <v>0</v>
      </c>
      <c r="BF251" s="66"/>
      <c r="BG251" s="66">
        <f t="shared" si="728"/>
        <v>0</v>
      </c>
      <c r="BH251" s="88"/>
      <c r="BI251" s="66">
        <f t="shared" si="729"/>
        <v>0</v>
      </c>
      <c r="BJ251" s="88"/>
      <c r="BK251" s="66">
        <f t="shared" si="730"/>
        <v>0</v>
      </c>
      <c r="BL251" s="90"/>
      <c r="BM251" s="66"/>
      <c r="BN251" s="88"/>
      <c r="BO251" s="66">
        <f t="shared" si="731"/>
        <v>0</v>
      </c>
      <c r="BP251" s="88"/>
      <c r="BQ251" s="66">
        <f t="shared" si="732"/>
        <v>0</v>
      </c>
      <c r="BR251" s="66"/>
      <c r="BS251" s="66">
        <f t="shared" si="733"/>
        <v>0</v>
      </c>
      <c r="BT251" s="88"/>
      <c r="BU251" s="66">
        <f t="shared" si="734"/>
        <v>0</v>
      </c>
      <c r="BV251" s="88"/>
      <c r="BW251" s="66">
        <f t="shared" si="735"/>
        <v>0</v>
      </c>
      <c r="BX251" s="88"/>
      <c r="BY251" s="66">
        <f t="shared" si="736"/>
        <v>0</v>
      </c>
      <c r="BZ251" s="40"/>
      <c r="CA251" s="66">
        <f t="shared" si="737"/>
        <v>0</v>
      </c>
      <c r="CB251" s="88"/>
      <c r="CC251" s="66">
        <f t="shared" si="738"/>
        <v>0</v>
      </c>
      <c r="CD251" s="88"/>
      <c r="CE251" s="66">
        <f t="shared" si="739"/>
        <v>0</v>
      </c>
      <c r="CF251" s="66"/>
      <c r="CG251" s="66">
        <f t="shared" si="740"/>
        <v>0</v>
      </c>
      <c r="CH251" s="92"/>
      <c r="CI251" s="66">
        <f t="shared" si="741"/>
        <v>0</v>
      </c>
      <c r="CJ251" s="92"/>
      <c r="CK251" s="92"/>
      <c r="CL251" s="93">
        <f t="shared" si="742"/>
        <v>70</v>
      </c>
      <c r="CM251" s="93">
        <f t="shared" si="742"/>
        <v>1882382.04</v>
      </c>
      <c r="CN251" s="66">
        <f>[3]ДС!EP252</f>
        <v>73</v>
      </c>
      <c r="CO251" s="67">
        <f>[3]ДС!EQ252</f>
        <v>1963055.5559999999</v>
      </c>
      <c r="CP251" s="94">
        <f t="shared" si="743"/>
        <v>143</v>
      </c>
      <c r="CQ251" s="94">
        <f t="shared" si="743"/>
        <v>3845437.5959999999</v>
      </c>
    </row>
    <row r="252" spans="1:96" s="3" customFormat="1" ht="45" customHeight="1" x14ac:dyDescent="0.25">
      <c r="A252" s="122"/>
      <c r="B252" s="122">
        <v>206</v>
      </c>
      <c r="C252" s="123" t="s">
        <v>547</v>
      </c>
      <c r="D252" s="164" t="s">
        <v>548</v>
      </c>
      <c r="E252" s="80">
        <v>17622</v>
      </c>
      <c r="F252" s="81">
        <v>1.5</v>
      </c>
      <c r="G252" s="82"/>
      <c r="H252" s="83">
        <v>1</v>
      </c>
      <c r="I252" s="84"/>
      <c r="J252" s="85">
        <v>1.4</v>
      </c>
      <c r="K252" s="85">
        <v>1.68</v>
      </c>
      <c r="L252" s="85">
        <v>2.23</v>
      </c>
      <c r="M252" s="86">
        <v>2.57</v>
      </c>
      <c r="N252" s="87">
        <v>0</v>
      </c>
      <c r="O252" s="66">
        <f t="shared" si="708"/>
        <v>0</v>
      </c>
      <c r="P252" s="88"/>
      <c r="Q252" s="66">
        <f t="shared" si="709"/>
        <v>0</v>
      </c>
      <c r="R252" s="66"/>
      <c r="S252" s="66">
        <f t="shared" si="710"/>
        <v>0</v>
      </c>
      <c r="T252" s="88"/>
      <c r="U252" s="66">
        <f t="shared" si="711"/>
        <v>0</v>
      </c>
      <c r="V252" s="88"/>
      <c r="W252" s="66">
        <f t="shared" si="712"/>
        <v>0</v>
      </c>
      <c r="X252" s="88"/>
      <c r="Y252" s="66"/>
      <c r="Z252" s="88">
        <v>0</v>
      </c>
      <c r="AA252" s="66">
        <f t="shared" si="713"/>
        <v>0</v>
      </c>
      <c r="AB252" s="66">
        <v>0</v>
      </c>
      <c r="AC252" s="66">
        <f t="shared" si="714"/>
        <v>0</v>
      </c>
      <c r="AD252" s="66">
        <v>0</v>
      </c>
      <c r="AE252" s="66">
        <f t="shared" si="715"/>
        <v>0</v>
      </c>
      <c r="AF252" s="66"/>
      <c r="AG252" s="66">
        <f t="shared" si="716"/>
        <v>0</v>
      </c>
      <c r="AH252" s="66"/>
      <c r="AI252" s="66">
        <f t="shared" si="717"/>
        <v>0</v>
      </c>
      <c r="AJ252" s="88"/>
      <c r="AK252" s="66">
        <f t="shared" si="718"/>
        <v>0</v>
      </c>
      <c r="AL252" s="88"/>
      <c r="AM252" s="66"/>
      <c r="AN252" s="66">
        <v>90</v>
      </c>
      <c r="AO252" s="66">
        <f t="shared" si="719"/>
        <v>3330558</v>
      </c>
      <c r="AP252" s="88"/>
      <c r="AQ252" s="66">
        <f t="shared" si="720"/>
        <v>0</v>
      </c>
      <c r="AR252" s="66"/>
      <c r="AS252" s="66">
        <f t="shared" si="721"/>
        <v>0</v>
      </c>
      <c r="AT252" s="88"/>
      <c r="AU252" s="66">
        <f t="shared" si="722"/>
        <v>0</v>
      </c>
      <c r="AV252" s="88"/>
      <c r="AW252" s="66">
        <f t="shared" si="723"/>
        <v>0</v>
      </c>
      <c r="AX252" s="88"/>
      <c r="AY252" s="66">
        <f t="shared" si="724"/>
        <v>0</v>
      </c>
      <c r="AZ252" s="88"/>
      <c r="BA252" s="66">
        <f t="shared" si="725"/>
        <v>0</v>
      </c>
      <c r="BB252" s="89"/>
      <c r="BC252" s="66">
        <f t="shared" si="726"/>
        <v>0</v>
      </c>
      <c r="BD252" s="139"/>
      <c r="BE252" s="66">
        <f t="shared" si="727"/>
        <v>0</v>
      </c>
      <c r="BF252" s="66"/>
      <c r="BG252" s="66">
        <f t="shared" si="728"/>
        <v>0</v>
      </c>
      <c r="BH252" s="88"/>
      <c r="BI252" s="66">
        <f t="shared" si="729"/>
        <v>0</v>
      </c>
      <c r="BJ252" s="88"/>
      <c r="BK252" s="66">
        <f t="shared" si="730"/>
        <v>0</v>
      </c>
      <c r="BL252" s="90"/>
      <c r="BM252" s="66"/>
      <c r="BN252" s="88"/>
      <c r="BO252" s="66">
        <f t="shared" si="731"/>
        <v>0</v>
      </c>
      <c r="BP252" s="88"/>
      <c r="BQ252" s="66">
        <f t="shared" si="732"/>
        <v>0</v>
      </c>
      <c r="BR252" s="66"/>
      <c r="BS252" s="66">
        <f t="shared" si="733"/>
        <v>0</v>
      </c>
      <c r="BT252" s="88"/>
      <c r="BU252" s="66">
        <f t="shared" si="734"/>
        <v>0</v>
      </c>
      <c r="BV252" s="88"/>
      <c r="BW252" s="66">
        <f t="shared" si="735"/>
        <v>0</v>
      </c>
      <c r="BX252" s="88"/>
      <c r="BY252" s="66">
        <f t="shared" si="736"/>
        <v>0</v>
      </c>
      <c r="BZ252" s="40"/>
      <c r="CA252" s="66">
        <f t="shared" si="737"/>
        <v>0</v>
      </c>
      <c r="CB252" s="88"/>
      <c r="CC252" s="66">
        <f t="shared" si="738"/>
        <v>0</v>
      </c>
      <c r="CD252" s="88"/>
      <c r="CE252" s="66">
        <f t="shared" si="739"/>
        <v>0</v>
      </c>
      <c r="CF252" s="66"/>
      <c r="CG252" s="66">
        <f t="shared" si="740"/>
        <v>0</v>
      </c>
      <c r="CH252" s="92"/>
      <c r="CI252" s="66">
        <f t="shared" si="741"/>
        <v>0</v>
      </c>
      <c r="CJ252" s="92"/>
      <c r="CK252" s="92"/>
      <c r="CL252" s="93">
        <f t="shared" si="742"/>
        <v>90</v>
      </c>
      <c r="CM252" s="93">
        <f t="shared" si="742"/>
        <v>3330558</v>
      </c>
      <c r="CN252" s="66">
        <f>[3]ДС!EP253</f>
        <v>0</v>
      </c>
      <c r="CO252" s="67">
        <f>[3]ДС!EQ253</f>
        <v>0</v>
      </c>
      <c r="CP252" s="94">
        <f t="shared" si="743"/>
        <v>90</v>
      </c>
      <c r="CQ252" s="94">
        <f t="shared" si="743"/>
        <v>3330558</v>
      </c>
    </row>
    <row r="253" spans="1:96" s="3" customFormat="1" ht="45" customHeight="1" x14ac:dyDescent="0.25">
      <c r="A253" s="122"/>
      <c r="B253" s="122">
        <v>207</v>
      </c>
      <c r="C253" s="123" t="s">
        <v>549</v>
      </c>
      <c r="D253" s="164" t="s">
        <v>550</v>
      </c>
      <c r="E253" s="80">
        <v>17622</v>
      </c>
      <c r="F253" s="81">
        <v>1.8</v>
      </c>
      <c r="G253" s="82"/>
      <c r="H253" s="83">
        <v>1</v>
      </c>
      <c r="I253" s="84"/>
      <c r="J253" s="85">
        <v>1.4</v>
      </c>
      <c r="K253" s="85">
        <v>1.68</v>
      </c>
      <c r="L253" s="85">
        <v>2.23</v>
      </c>
      <c r="M253" s="86">
        <v>2.57</v>
      </c>
      <c r="N253" s="87">
        <v>0</v>
      </c>
      <c r="O253" s="66">
        <f t="shared" si="708"/>
        <v>0</v>
      </c>
      <c r="P253" s="88"/>
      <c r="Q253" s="66">
        <f t="shared" si="709"/>
        <v>0</v>
      </c>
      <c r="R253" s="66"/>
      <c r="S253" s="66">
        <f t="shared" si="710"/>
        <v>0</v>
      </c>
      <c r="T253" s="88"/>
      <c r="U253" s="66">
        <f t="shared" si="711"/>
        <v>0</v>
      </c>
      <c r="V253" s="88"/>
      <c r="W253" s="66">
        <f t="shared" si="712"/>
        <v>0</v>
      </c>
      <c r="X253" s="88"/>
      <c r="Y253" s="66"/>
      <c r="Z253" s="88"/>
      <c r="AA253" s="66">
        <f t="shared" si="713"/>
        <v>0</v>
      </c>
      <c r="AB253" s="66">
        <v>0</v>
      </c>
      <c r="AC253" s="66">
        <f t="shared" si="714"/>
        <v>0</v>
      </c>
      <c r="AD253" s="66">
        <v>0</v>
      </c>
      <c r="AE253" s="66">
        <f t="shared" si="715"/>
        <v>0</v>
      </c>
      <c r="AF253" s="66"/>
      <c r="AG253" s="66">
        <f t="shared" si="716"/>
        <v>0</v>
      </c>
      <c r="AH253" s="66"/>
      <c r="AI253" s="66">
        <f t="shared" si="717"/>
        <v>0</v>
      </c>
      <c r="AJ253" s="88"/>
      <c r="AK253" s="66">
        <f t="shared" si="718"/>
        <v>0</v>
      </c>
      <c r="AL253" s="88"/>
      <c r="AM253" s="66"/>
      <c r="AN253" s="66"/>
      <c r="AO253" s="66">
        <f t="shared" si="719"/>
        <v>0</v>
      </c>
      <c r="AP253" s="88"/>
      <c r="AQ253" s="66">
        <f t="shared" si="720"/>
        <v>0</v>
      </c>
      <c r="AR253" s="66"/>
      <c r="AS253" s="66">
        <f t="shared" si="721"/>
        <v>0</v>
      </c>
      <c r="AT253" s="88"/>
      <c r="AU253" s="66">
        <f t="shared" si="722"/>
        <v>0</v>
      </c>
      <c r="AV253" s="88"/>
      <c r="AW253" s="66">
        <f t="shared" si="723"/>
        <v>0</v>
      </c>
      <c r="AX253" s="88"/>
      <c r="AY253" s="66">
        <f t="shared" si="724"/>
        <v>0</v>
      </c>
      <c r="AZ253" s="88"/>
      <c r="BA253" s="66">
        <f t="shared" si="725"/>
        <v>0</v>
      </c>
      <c r="BB253" s="89"/>
      <c r="BC253" s="66">
        <f t="shared" si="726"/>
        <v>0</v>
      </c>
      <c r="BD253" s="139"/>
      <c r="BE253" s="66">
        <f t="shared" si="727"/>
        <v>0</v>
      </c>
      <c r="BF253" s="66"/>
      <c r="BG253" s="66">
        <f t="shared" si="728"/>
        <v>0</v>
      </c>
      <c r="BH253" s="88"/>
      <c r="BI253" s="66">
        <f t="shared" si="729"/>
        <v>0</v>
      </c>
      <c r="BJ253" s="88"/>
      <c r="BK253" s="66">
        <f t="shared" si="730"/>
        <v>0</v>
      </c>
      <c r="BL253" s="90"/>
      <c r="BM253" s="66"/>
      <c r="BN253" s="88"/>
      <c r="BO253" s="66">
        <f t="shared" si="731"/>
        <v>0</v>
      </c>
      <c r="BP253" s="88"/>
      <c r="BQ253" s="66">
        <f t="shared" si="732"/>
        <v>0</v>
      </c>
      <c r="BR253" s="66"/>
      <c r="BS253" s="66">
        <f t="shared" si="733"/>
        <v>0</v>
      </c>
      <c r="BT253" s="88"/>
      <c r="BU253" s="66">
        <f t="shared" si="734"/>
        <v>0</v>
      </c>
      <c r="BV253" s="88"/>
      <c r="BW253" s="66">
        <f t="shared" si="735"/>
        <v>0</v>
      </c>
      <c r="BX253" s="88"/>
      <c r="BY253" s="66">
        <f t="shared" si="736"/>
        <v>0</v>
      </c>
      <c r="BZ253" s="40"/>
      <c r="CA253" s="66">
        <f t="shared" si="737"/>
        <v>0</v>
      </c>
      <c r="CB253" s="88"/>
      <c r="CC253" s="66">
        <f t="shared" si="738"/>
        <v>0</v>
      </c>
      <c r="CD253" s="88"/>
      <c r="CE253" s="66">
        <f t="shared" si="739"/>
        <v>0</v>
      </c>
      <c r="CF253" s="66"/>
      <c r="CG253" s="66">
        <f t="shared" si="740"/>
        <v>0</v>
      </c>
      <c r="CH253" s="92"/>
      <c r="CI253" s="66">
        <f t="shared" si="741"/>
        <v>0</v>
      </c>
      <c r="CJ253" s="92"/>
      <c r="CK253" s="92"/>
      <c r="CL253" s="93">
        <f t="shared" si="742"/>
        <v>0</v>
      </c>
      <c r="CM253" s="93">
        <f t="shared" si="742"/>
        <v>0</v>
      </c>
      <c r="CN253" s="66">
        <f>[3]ДС!EP254</f>
        <v>100</v>
      </c>
      <c r="CO253" s="67">
        <f>[3]ДС!EQ254</f>
        <v>4440744</v>
      </c>
      <c r="CP253" s="94">
        <f t="shared" si="743"/>
        <v>100</v>
      </c>
      <c r="CQ253" s="94">
        <f t="shared" si="743"/>
        <v>4440744</v>
      </c>
    </row>
    <row r="254" spans="1:96" s="3" customFormat="1" ht="30" customHeight="1" x14ac:dyDescent="0.25">
      <c r="A254" s="122"/>
      <c r="B254" s="122">
        <v>208</v>
      </c>
      <c r="C254" s="123" t="s">
        <v>551</v>
      </c>
      <c r="D254" s="164" t="s">
        <v>552</v>
      </c>
      <c r="E254" s="80">
        <v>17622</v>
      </c>
      <c r="F254" s="81">
        <v>2.75</v>
      </c>
      <c r="G254" s="82"/>
      <c r="H254" s="83">
        <v>1</v>
      </c>
      <c r="I254" s="84"/>
      <c r="J254" s="85">
        <v>1.4</v>
      </c>
      <c r="K254" s="85">
        <v>1.68</v>
      </c>
      <c r="L254" s="85">
        <v>2.23</v>
      </c>
      <c r="M254" s="86">
        <v>2.57</v>
      </c>
      <c r="N254" s="87">
        <v>0</v>
      </c>
      <c r="O254" s="66">
        <f t="shared" si="708"/>
        <v>0</v>
      </c>
      <c r="P254" s="88"/>
      <c r="Q254" s="66">
        <f t="shared" si="709"/>
        <v>0</v>
      </c>
      <c r="R254" s="66"/>
      <c r="S254" s="66">
        <f t="shared" si="710"/>
        <v>0</v>
      </c>
      <c r="T254" s="88"/>
      <c r="U254" s="66">
        <f t="shared" si="711"/>
        <v>0</v>
      </c>
      <c r="V254" s="88"/>
      <c r="W254" s="66">
        <f t="shared" si="712"/>
        <v>0</v>
      </c>
      <c r="X254" s="88"/>
      <c r="Y254" s="66"/>
      <c r="Z254" s="88">
        <v>0</v>
      </c>
      <c r="AA254" s="66">
        <f t="shared" si="713"/>
        <v>0</v>
      </c>
      <c r="AB254" s="66">
        <v>0</v>
      </c>
      <c r="AC254" s="66">
        <f t="shared" si="714"/>
        <v>0</v>
      </c>
      <c r="AD254" s="66">
        <v>0</v>
      </c>
      <c r="AE254" s="66">
        <f t="shared" si="715"/>
        <v>0</v>
      </c>
      <c r="AF254" s="66"/>
      <c r="AG254" s="66">
        <f t="shared" si="716"/>
        <v>0</v>
      </c>
      <c r="AH254" s="66"/>
      <c r="AI254" s="66">
        <f t="shared" si="717"/>
        <v>0</v>
      </c>
      <c r="AJ254" s="88"/>
      <c r="AK254" s="66">
        <f t="shared" si="718"/>
        <v>0</v>
      </c>
      <c r="AL254" s="88"/>
      <c r="AM254" s="66"/>
      <c r="AN254" s="66">
        <v>400</v>
      </c>
      <c r="AO254" s="66">
        <f t="shared" si="719"/>
        <v>27137880</v>
      </c>
      <c r="AP254" s="88"/>
      <c r="AQ254" s="66">
        <f t="shared" si="720"/>
        <v>0</v>
      </c>
      <c r="AR254" s="66"/>
      <c r="AS254" s="66">
        <f t="shared" si="721"/>
        <v>0</v>
      </c>
      <c r="AT254" s="88"/>
      <c r="AU254" s="66">
        <f t="shared" si="722"/>
        <v>0</v>
      </c>
      <c r="AV254" s="88"/>
      <c r="AW254" s="66">
        <f t="shared" si="723"/>
        <v>0</v>
      </c>
      <c r="AX254" s="88"/>
      <c r="AY254" s="66">
        <f t="shared" si="724"/>
        <v>0</v>
      </c>
      <c r="AZ254" s="88"/>
      <c r="BA254" s="66">
        <f t="shared" si="725"/>
        <v>0</v>
      </c>
      <c r="BB254" s="89"/>
      <c r="BC254" s="66">
        <f t="shared" si="726"/>
        <v>0</v>
      </c>
      <c r="BD254" s="139"/>
      <c r="BE254" s="66">
        <f t="shared" si="727"/>
        <v>0</v>
      </c>
      <c r="BF254" s="66"/>
      <c r="BG254" s="66">
        <f t="shared" si="728"/>
        <v>0</v>
      </c>
      <c r="BH254" s="88"/>
      <c r="BI254" s="66">
        <f t="shared" si="729"/>
        <v>0</v>
      </c>
      <c r="BJ254" s="88"/>
      <c r="BK254" s="66">
        <f t="shared" si="730"/>
        <v>0</v>
      </c>
      <c r="BL254" s="90"/>
      <c r="BM254" s="66"/>
      <c r="BN254" s="88"/>
      <c r="BO254" s="66">
        <f t="shared" si="731"/>
        <v>0</v>
      </c>
      <c r="BP254" s="88"/>
      <c r="BQ254" s="66">
        <f t="shared" si="732"/>
        <v>0</v>
      </c>
      <c r="BR254" s="66"/>
      <c r="BS254" s="66">
        <f t="shared" si="733"/>
        <v>0</v>
      </c>
      <c r="BT254" s="88"/>
      <c r="BU254" s="66">
        <f t="shared" si="734"/>
        <v>0</v>
      </c>
      <c r="BV254" s="88"/>
      <c r="BW254" s="66">
        <f t="shared" si="735"/>
        <v>0</v>
      </c>
      <c r="BX254" s="88"/>
      <c r="BY254" s="66">
        <f t="shared" si="736"/>
        <v>0</v>
      </c>
      <c r="BZ254" s="40"/>
      <c r="CA254" s="66">
        <f t="shared" si="737"/>
        <v>0</v>
      </c>
      <c r="CB254" s="88"/>
      <c r="CC254" s="66">
        <f t="shared" si="738"/>
        <v>0</v>
      </c>
      <c r="CD254" s="88"/>
      <c r="CE254" s="66">
        <f t="shared" si="739"/>
        <v>0</v>
      </c>
      <c r="CF254" s="66"/>
      <c r="CG254" s="66">
        <f t="shared" si="740"/>
        <v>0</v>
      </c>
      <c r="CH254" s="92"/>
      <c r="CI254" s="66">
        <f t="shared" si="741"/>
        <v>0</v>
      </c>
      <c r="CJ254" s="92"/>
      <c r="CK254" s="92"/>
      <c r="CL254" s="93">
        <f t="shared" si="742"/>
        <v>400</v>
      </c>
      <c r="CM254" s="93">
        <f t="shared" si="742"/>
        <v>27137880</v>
      </c>
      <c r="CN254" s="66">
        <f>[3]ДС!EP255</f>
        <v>0</v>
      </c>
      <c r="CO254" s="67">
        <f>[3]ДС!EQ255</f>
        <v>0</v>
      </c>
      <c r="CP254" s="94">
        <f t="shared" si="743"/>
        <v>400</v>
      </c>
      <c r="CQ254" s="94">
        <f t="shared" si="743"/>
        <v>27137880</v>
      </c>
    </row>
    <row r="255" spans="1:96" s="3" customFormat="1" ht="45" customHeight="1" x14ac:dyDescent="0.25">
      <c r="A255" s="122"/>
      <c r="B255" s="122">
        <v>209</v>
      </c>
      <c r="C255" s="123" t="s">
        <v>553</v>
      </c>
      <c r="D255" s="164" t="s">
        <v>554</v>
      </c>
      <c r="E255" s="80">
        <v>17622</v>
      </c>
      <c r="F255" s="81">
        <v>2.35</v>
      </c>
      <c r="G255" s="82"/>
      <c r="H255" s="83">
        <v>1</v>
      </c>
      <c r="I255" s="84"/>
      <c r="J255" s="85">
        <v>1.4</v>
      </c>
      <c r="K255" s="85">
        <v>1.68</v>
      </c>
      <c r="L255" s="85">
        <v>2.23</v>
      </c>
      <c r="M255" s="86">
        <v>2.57</v>
      </c>
      <c r="N255" s="87">
        <v>0</v>
      </c>
      <c r="O255" s="66">
        <f t="shared" si="708"/>
        <v>0</v>
      </c>
      <c r="P255" s="88"/>
      <c r="Q255" s="66">
        <f t="shared" si="709"/>
        <v>0</v>
      </c>
      <c r="R255" s="66"/>
      <c r="S255" s="66">
        <f t="shared" si="710"/>
        <v>0</v>
      </c>
      <c r="T255" s="88"/>
      <c r="U255" s="66">
        <f t="shared" si="711"/>
        <v>0</v>
      </c>
      <c r="V255" s="88"/>
      <c r="W255" s="66">
        <f t="shared" si="712"/>
        <v>0</v>
      </c>
      <c r="X255" s="88"/>
      <c r="Y255" s="66"/>
      <c r="Z255" s="88"/>
      <c r="AA255" s="66">
        <f t="shared" si="713"/>
        <v>0</v>
      </c>
      <c r="AB255" s="66">
        <v>0</v>
      </c>
      <c r="AC255" s="66">
        <f t="shared" si="714"/>
        <v>0</v>
      </c>
      <c r="AD255" s="66">
        <v>0</v>
      </c>
      <c r="AE255" s="66">
        <f t="shared" si="715"/>
        <v>0</v>
      </c>
      <c r="AF255" s="66"/>
      <c r="AG255" s="66">
        <f t="shared" si="716"/>
        <v>0</v>
      </c>
      <c r="AH255" s="66"/>
      <c r="AI255" s="66">
        <f t="shared" si="717"/>
        <v>0</v>
      </c>
      <c r="AJ255" s="88"/>
      <c r="AK255" s="66">
        <f t="shared" si="718"/>
        <v>0</v>
      </c>
      <c r="AL255" s="88"/>
      <c r="AM255" s="66"/>
      <c r="AN255" s="66">
        <v>10</v>
      </c>
      <c r="AO255" s="66">
        <f t="shared" si="719"/>
        <v>579763.79999999993</v>
      </c>
      <c r="AP255" s="88"/>
      <c r="AQ255" s="66">
        <f t="shared" si="720"/>
        <v>0</v>
      </c>
      <c r="AR255" s="66"/>
      <c r="AS255" s="66">
        <f t="shared" si="721"/>
        <v>0</v>
      </c>
      <c r="AT255" s="88"/>
      <c r="AU255" s="66">
        <f t="shared" si="722"/>
        <v>0</v>
      </c>
      <c r="AV255" s="88"/>
      <c r="AW255" s="66">
        <f t="shared" si="723"/>
        <v>0</v>
      </c>
      <c r="AX255" s="88"/>
      <c r="AY255" s="66">
        <f t="shared" si="724"/>
        <v>0</v>
      </c>
      <c r="AZ255" s="88"/>
      <c r="BA255" s="66">
        <f t="shared" si="725"/>
        <v>0</v>
      </c>
      <c r="BB255" s="89"/>
      <c r="BC255" s="66">
        <f t="shared" si="726"/>
        <v>0</v>
      </c>
      <c r="BD255" s="139"/>
      <c r="BE255" s="66">
        <f t="shared" si="727"/>
        <v>0</v>
      </c>
      <c r="BF255" s="66"/>
      <c r="BG255" s="66">
        <f t="shared" si="728"/>
        <v>0</v>
      </c>
      <c r="BH255" s="88"/>
      <c r="BI255" s="66">
        <f t="shared" si="729"/>
        <v>0</v>
      </c>
      <c r="BJ255" s="88"/>
      <c r="BK255" s="66">
        <f t="shared" si="730"/>
        <v>0</v>
      </c>
      <c r="BL255" s="90"/>
      <c r="BM255" s="66"/>
      <c r="BN255" s="88"/>
      <c r="BO255" s="66">
        <f t="shared" si="731"/>
        <v>0</v>
      </c>
      <c r="BP255" s="88"/>
      <c r="BQ255" s="66">
        <f t="shared" si="732"/>
        <v>0</v>
      </c>
      <c r="BR255" s="66"/>
      <c r="BS255" s="66">
        <f t="shared" si="733"/>
        <v>0</v>
      </c>
      <c r="BT255" s="88"/>
      <c r="BU255" s="66">
        <f t="shared" si="734"/>
        <v>0</v>
      </c>
      <c r="BV255" s="88"/>
      <c r="BW255" s="66">
        <f t="shared" si="735"/>
        <v>0</v>
      </c>
      <c r="BX255" s="88"/>
      <c r="BY255" s="66">
        <f t="shared" si="736"/>
        <v>0</v>
      </c>
      <c r="BZ255" s="40"/>
      <c r="CA255" s="66">
        <f t="shared" si="737"/>
        <v>0</v>
      </c>
      <c r="CB255" s="88"/>
      <c r="CC255" s="66">
        <f>(CB255*$E255*$F255*$H255*$L255*CC$9)</f>
        <v>0</v>
      </c>
      <c r="CD255" s="88"/>
      <c r="CE255" s="66">
        <f t="shared" si="739"/>
        <v>0</v>
      </c>
      <c r="CF255" s="66"/>
      <c r="CG255" s="66">
        <f t="shared" si="740"/>
        <v>0</v>
      </c>
      <c r="CH255" s="92"/>
      <c r="CI255" s="66">
        <f t="shared" si="741"/>
        <v>0</v>
      </c>
      <c r="CJ255" s="92"/>
      <c r="CK255" s="92"/>
      <c r="CL255" s="93">
        <f t="shared" si="742"/>
        <v>10</v>
      </c>
      <c r="CM255" s="93">
        <f t="shared" si="742"/>
        <v>579763.79999999993</v>
      </c>
      <c r="CN255" s="66">
        <f>[3]ДС!EP256</f>
        <v>0</v>
      </c>
      <c r="CO255" s="67">
        <f>[3]ДС!EQ256</f>
        <v>0</v>
      </c>
      <c r="CP255" s="94">
        <f t="shared" si="743"/>
        <v>10</v>
      </c>
      <c r="CQ255" s="94">
        <f t="shared" si="743"/>
        <v>579763.79999999993</v>
      </c>
    </row>
    <row r="256" spans="1:96" s="3" customFormat="1" ht="30" customHeight="1" x14ac:dyDescent="0.25">
      <c r="A256" s="122"/>
      <c r="B256" s="122">
        <v>210</v>
      </c>
      <c r="C256" s="123" t="s">
        <v>555</v>
      </c>
      <c r="D256" s="164" t="s">
        <v>556</v>
      </c>
      <c r="E256" s="80">
        <v>17622</v>
      </c>
      <c r="F256" s="81">
        <v>1.76</v>
      </c>
      <c r="G256" s="82"/>
      <c r="H256" s="83">
        <v>1</v>
      </c>
      <c r="I256" s="84"/>
      <c r="J256" s="85">
        <v>1.4</v>
      </c>
      <c r="K256" s="85">
        <v>1.68</v>
      </c>
      <c r="L256" s="85">
        <v>2.23</v>
      </c>
      <c r="M256" s="86">
        <v>2.57</v>
      </c>
      <c r="N256" s="87">
        <v>0</v>
      </c>
      <c r="O256" s="66">
        <f t="shared" si="708"/>
        <v>0</v>
      </c>
      <c r="P256" s="88"/>
      <c r="Q256" s="66">
        <f t="shared" si="709"/>
        <v>0</v>
      </c>
      <c r="R256" s="66"/>
      <c r="S256" s="66">
        <f t="shared" si="710"/>
        <v>0</v>
      </c>
      <c r="T256" s="88"/>
      <c r="U256" s="66">
        <f t="shared" si="711"/>
        <v>0</v>
      </c>
      <c r="V256" s="88"/>
      <c r="W256" s="66">
        <f t="shared" si="712"/>
        <v>0</v>
      </c>
      <c r="X256" s="88"/>
      <c r="Y256" s="66"/>
      <c r="Z256" s="88"/>
      <c r="AA256" s="66">
        <f t="shared" si="713"/>
        <v>0</v>
      </c>
      <c r="AB256" s="66"/>
      <c r="AC256" s="66">
        <f t="shared" si="714"/>
        <v>0</v>
      </c>
      <c r="AD256" s="66"/>
      <c r="AE256" s="66">
        <f t="shared" si="715"/>
        <v>0</v>
      </c>
      <c r="AF256" s="66"/>
      <c r="AG256" s="66">
        <f t="shared" si="716"/>
        <v>0</v>
      </c>
      <c r="AH256" s="66"/>
      <c r="AI256" s="66">
        <f t="shared" si="717"/>
        <v>0</v>
      </c>
      <c r="AJ256" s="88"/>
      <c r="AK256" s="66">
        <f t="shared" si="718"/>
        <v>0</v>
      </c>
      <c r="AL256" s="88"/>
      <c r="AM256" s="66"/>
      <c r="AN256" s="66"/>
      <c r="AO256" s="66">
        <f t="shared" si="719"/>
        <v>0</v>
      </c>
      <c r="AP256" s="88"/>
      <c r="AQ256" s="66">
        <f t="shared" si="720"/>
        <v>0</v>
      </c>
      <c r="AR256" s="66"/>
      <c r="AS256" s="66">
        <f t="shared" si="721"/>
        <v>0</v>
      </c>
      <c r="AT256" s="88"/>
      <c r="AU256" s="66">
        <f t="shared" si="722"/>
        <v>0</v>
      </c>
      <c r="AV256" s="88"/>
      <c r="AW256" s="66">
        <f t="shared" si="723"/>
        <v>0</v>
      </c>
      <c r="AX256" s="88"/>
      <c r="AY256" s="66">
        <f t="shared" si="724"/>
        <v>0</v>
      </c>
      <c r="AZ256" s="88"/>
      <c r="BA256" s="66">
        <f t="shared" si="725"/>
        <v>0</v>
      </c>
      <c r="BB256" s="89"/>
      <c r="BC256" s="66">
        <f t="shared" si="726"/>
        <v>0</v>
      </c>
      <c r="BD256" s="139"/>
      <c r="BE256" s="66">
        <f t="shared" si="727"/>
        <v>0</v>
      </c>
      <c r="BF256" s="66"/>
      <c r="BG256" s="66">
        <f t="shared" si="728"/>
        <v>0</v>
      </c>
      <c r="BH256" s="88"/>
      <c r="BI256" s="66">
        <f t="shared" si="729"/>
        <v>0</v>
      </c>
      <c r="BJ256" s="88"/>
      <c r="BK256" s="66">
        <f t="shared" si="730"/>
        <v>0</v>
      </c>
      <c r="BL256" s="90"/>
      <c r="BM256" s="66"/>
      <c r="BN256" s="88"/>
      <c r="BO256" s="66">
        <f t="shared" si="731"/>
        <v>0</v>
      </c>
      <c r="BP256" s="88"/>
      <c r="BQ256" s="66">
        <f t="shared" si="732"/>
        <v>0</v>
      </c>
      <c r="BR256" s="66"/>
      <c r="BS256" s="66">
        <f t="shared" si="733"/>
        <v>0</v>
      </c>
      <c r="BT256" s="88"/>
      <c r="BU256" s="66">
        <f t="shared" si="734"/>
        <v>0</v>
      </c>
      <c r="BV256" s="88"/>
      <c r="BW256" s="66">
        <f t="shared" si="735"/>
        <v>0</v>
      </c>
      <c r="BX256" s="88"/>
      <c r="BY256" s="66">
        <f t="shared" si="736"/>
        <v>0</v>
      </c>
      <c r="BZ256" s="40"/>
      <c r="CA256" s="66">
        <f t="shared" si="737"/>
        <v>0</v>
      </c>
      <c r="CB256" s="88"/>
      <c r="CC256" s="66">
        <f t="shared" si="738"/>
        <v>0</v>
      </c>
      <c r="CD256" s="88"/>
      <c r="CE256" s="66">
        <f t="shared" si="739"/>
        <v>0</v>
      </c>
      <c r="CF256" s="66"/>
      <c r="CG256" s="66">
        <f t="shared" si="740"/>
        <v>0</v>
      </c>
      <c r="CH256" s="92"/>
      <c r="CI256" s="66">
        <f t="shared" si="741"/>
        <v>0</v>
      </c>
      <c r="CJ256" s="92"/>
      <c r="CK256" s="92"/>
      <c r="CL256" s="93">
        <f t="shared" si="742"/>
        <v>0</v>
      </c>
      <c r="CM256" s="93">
        <f t="shared" si="742"/>
        <v>0</v>
      </c>
      <c r="CN256" s="66">
        <f>[3]ДС!EP257</f>
        <v>0</v>
      </c>
      <c r="CO256" s="67">
        <f>[3]ДС!EQ257</f>
        <v>0</v>
      </c>
      <c r="CP256" s="94">
        <f t="shared" si="743"/>
        <v>0</v>
      </c>
      <c r="CQ256" s="94">
        <f t="shared" si="743"/>
        <v>0</v>
      </c>
    </row>
    <row r="257" spans="1:95" s="3" customFormat="1" ht="45" customHeight="1" x14ac:dyDescent="0.25">
      <c r="A257" s="122"/>
      <c r="B257" s="122">
        <v>211</v>
      </c>
      <c r="C257" s="123" t="s">
        <v>557</v>
      </c>
      <c r="D257" s="164" t="s">
        <v>558</v>
      </c>
      <c r="E257" s="80">
        <v>17622</v>
      </c>
      <c r="F257" s="81">
        <v>1.51</v>
      </c>
      <c r="G257" s="82"/>
      <c r="H257" s="83">
        <v>1</v>
      </c>
      <c r="I257" s="84"/>
      <c r="J257" s="85">
        <v>1.4</v>
      </c>
      <c r="K257" s="85">
        <v>1.68</v>
      </c>
      <c r="L257" s="85">
        <v>2.23</v>
      </c>
      <c r="M257" s="86">
        <v>2.57</v>
      </c>
      <c r="N257" s="87">
        <v>0</v>
      </c>
      <c r="O257" s="66">
        <f t="shared" si="708"/>
        <v>0</v>
      </c>
      <c r="P257" s="88"/>
      <c r="Q257" s="66">
        <f t="shared" si="709"/>
        <v>0</v>
      </c>
      <c r="R257" s="66"/>
      <c r="S257" s="66">
        <f t="shared" si="710"/>
        <v>0</v>
      </c>
      <c r="T257" s="88"/>
      <c r="U257" s="66">
        <f t="shared" si="711"/>
        <v>0</v>
      </c>
      <c r="V257" s="88"/>
      <c r="W257" s="66">
        <f t="shared" si="712"/>
        <v>0</v>
      </c>
      <c r="X257" s="88"/>
      <c r="Y257" s="66"/>
      <c r="Z257" s="88"/>
      <c r="AA257" s="66">
        <f t="shared" si="713"/>
        <v>0</v>
      </c>
      <c r="AB257" s="66"/>
      <c r="AC257" s="66">
        <f t="shared" si="714"/>
        <v>0</v>
      </c>
      <c r="AD257" s="66"/>
      <c r="AE257" s="66">
        <f t="shared" si="715"/>
        <v>0</v>
      </c>
      <c r="AF257" s="66"/>
      <c r="AG257" s="66">
        <f t="shared" si="716"/>
        <v>0</v>
      </c>
      <c r="AH257" s="66"/>
      <c r="AI257" s="66">
        <f t="shared" si="717"/>
        <v>0</v>
      </c>
      <c r="AJ257" s="88"/>
      <c r="AK257" s="66">
        <f t="shared" si="718"/>
        <v>0</v>
      </c>
      <c r="AL257" s="88"/>
      <c r="AM257" s="66"/>
      <c r="AN257" s="66"/>
      <c r="AO257" s="66">
        <f t="shared" si="719"/>
        <v>0</v>
      </c>
      <c r="AP257" s="88"/>
      <c r="AQ257" s="66">
        <f t="shared" si="720"/>
        <v>0</v>
      </c>
      <c r="AR257" s="66"/>
      <c r="AS257" s="66">
        <f t="shared" si="721"/>
        <v>0</v>
      </c>
      <c r="AT257" s="88"/>
      <c r="AU257" s="66">
        <f t="shared" si="722"/>
        <v>0</v>
      </c>
      <c r="AV257" s="88"/>
      <c r="AW257" s="66">
        <f t="shared" si="723"/>
        <v>0</v>
      </c>
      <c r="AX257" s="88"/>
      <c r="AY257" s="66">
        <f t="shared" si="724"/>
        <v>0</v>
      </c>
      <c r="AZ257" s="88"/>
      <c r="BA257" s="66">
        <f t="shared" si="725"/>
        <v>0</v>
      </c>
      <c r="BB257" s="89"/>
      <c r="BC257" s="66">
        <f t="shared" si="726"/>
        <v>0</v>
      </c>
      <c r="BD257" s="139"/>
      <c r="BE257" s="66">
        <f t="shared" si="727"/>
        <v>0</v>
      </c>
      <c r="BF257" s="66"/>
      <c r="BG257" s="66">
        <f t="shared" si="728"/>
        <v>0</v>
      </c>
      <c r="BH257" s="88"/>
      <c r="BI257" s="66">
        <f t="shared" si="729"/>
        <v>0</v>
      </c>
      <c r="BJ257" s="88"/>
      <c r="BK257" s="66">
        <f t="shared" si="730"/>
        <v>0</v>
      </c>
      <c r="BL257" s="90"/>
      <c r="BM257" s="66"/>
      <c r="BN257" s="88"/>
      <c r="BO257" s="66">
        <f t="shared" si="731"/>
        <v>0</v>
      </c>
      <c r="BP257" s="88"/>
      <c r="BQ257" s="66">
        <f t="shared" si="732"/>
        <v>0</v>
      </c>
      <c r="BR257" s="66"/>
      <c r="BS257" s="66">
        <f t="shared" si="733"/>
        <v>0</v>
      </c>
      <c r="BT257" s="88"/>
      <c r="BU257" s="66">
        <f t="shared" si="734"/>
        <v>0</v>
      </c>
      <c r="BV257" s="88"/>
      <c r="BW257" s="66">
        <f t="shared" si="735"/>
        <v>0</v>
      </c>
      <c r="BX257" s="88"/>
      <c r="BY257" s="66">
        <f t="shared" si="736"/>
        <v>0</v>
      </c>
      <c r="BZ257" s="40"/>
      <c r="CA257" s="66">
        <f t="shared" si="737"/>
        <v>0</v>
      </c>
      <c r="CB257" s="88"/>
      <c r="CC257" s="66">
        <f t="shared" si="738"/>
        <v>0</v>
      </c>
      <c r="CD257" s="88"/>
      <c r="CE257" s="66">
        <f t="shared" si="739"/>
        <v>0</v>
      </c>
      <c r="CF257" s="66"/>
      <c r="CG257" s="66">
        <f t="shared" si="740"/>
        <v>0</v>
      </c>
      <c r="CH257" s="92"/>
      <c r="CI257" s="66">
        <f t="shared" si="741"/>
        <v>0</v>
      </c>
      <c r="CJ257" s="92"/>
      <c r="CK257" s="92"/>
      <c r="CL257" s="93">
        <f t="shared" si="742"/>
        <v>0</v>
      </c>
      <c r="CM257" s="93">
        <f t="shared" si="742"/>
        <v>0</v>
      </c>
      <c r="CN257" s="66">
        <f>[3]ДС!EP258</f>
        <v>0</v>
      </c>
      <c r="CO257" s="67">
        <f>[3]ДС!EQ258</f>
        <v>0</v>
      </c>
      <c r="CP257" s="94">
        <f t="shared" si="743"/>
        <v>0</v>
      </c>
      <c r="CQ257" s="94">
        <f t="shared" si="743"/>
        <v>0</v>
      </c>
    </row>
    <row r="258" spans="1:95" s="3" customFormat="1" ht="45" customHeight="1" x14ac:dyDescent="0.25">
      <c r="A258" s="122"/>
      <c r="B258" s="122">
        <v>212</v>
      </c>
      <c r="C258" s="123" t="s">
        <v>559</v>
      </c>
      <c r="D258" s="164" t="s">
        <v>560</v>
      </c>
      <c r="E258" s="80">
        <v>17622</v>
      </c>
      <c r="F258" s="189">
        <v>1</v>
      </c>
      <c r="G258" s="82"/>
      <c r="H258" s="83">
        <v>1</v>
      </c>
      <c r="I258" s="84"/>
      <c r="J258" s="85">
        <v>1.4</v>
      </c>
      <c r="K258" s="85">
        <v>1.68</v>
      </c>
      <c r="L258" s="85">
        <v>2.23</v>
      </c>
      <c r="M258" s="86">
        <v>2.57</v>
      </c>
      <c r="N258" s="87">
        <v>0</v>
      </c>
      <c r="O258" s="66">
        <f t="shared" si="708"/>
        <v>0</v>
      </c>
      <c r="P258" s="88"/>
      <c r="Q258" s="66">
        <f t="shared" si="709"/>
        <v>0</v>
      </c>
      <c r="R258" s="66"/>
      <c r="S258" s="66">
        <f t="shared" si="710"/>
        <v>0</v>
      </c>
      <c r="T258" s="88"/>
      <c r="U258" s="66">
        <f t="shared" si="711"/>
        <v>0</v>
      </c>
      <c r="V258" s="88"/>
      <c r="W258" s="66">
        <f t="shared" si="712"/>
        <v>0</v>
      </c>
      <c r="X258" s="88"/>
      <c r="Y258" s="66"/>
      <c r="Z258" s="88"/>
      <c r="AA258" s="66">
        <f t="shared" si="713"/>
        <v>0</v>
      </c>
      <c r="AB258" s="66"/>
      <c r="AC258" s="66">
        <f t="shared" si="714"/>
        <v>0</v>
      </c>
      <c r="AD258" s="66"/>
      <c r="AE258" s="66">
        <f t="shared" si="715"/>
        <v>0</v>
      </c>
      <c r="AF258" s="66"/>
      <c r="AG258" s="66">
        <f t="shared" si="716"/>
        <v>0</v>
      </c>
      <c r="AH258" s="66"/>
      <c r="AI258" s="66">
        <f t="shared" si="717"/>
        <v>0</v>
      </c>
      <c r="AJ258" s="88"/>
      <c r="AK258" s="66">
        <f t="shared" si="718"/>
        <v>0</v>
      </c>
      <c r="AL258" s="88"/>
      <c r="AM258" s="66"/>
      <c r="AN258" s="66"/>
      <c r="AO258" s="66">
        <f t="shared" si="719"/>
        <v>0</v>
      </c>
      <c r="AP258" s="88"/>
      <c r="AQ258" s="66">
        <f t="shared" si="720"/>
        <v>0</v>
      </c>
      <c r="AR258" s="66"/>
      <c r="AS258" s="66">
        <f t="shared" si="721"/>
        <v>0</v>
      </c>
      <c r="AT258" s="88"/>
      <c r="AU258" s="66">
        <f t="shared" si="722"/>
        <v>0</v>
      </c>
      <c r="AV258" s="88"/>
      <c r="AW258" s="66">
        <f t="shared" si="723"/>
        <v>0</v>
      </c>
      <c r="AX258" s="88"/>
      <c r="AY258" s="66">
        <f t="shared" si="724"/>
        <v>0</v>
      </c>
      <c r="AZ258" s="88"/>
      <c r="BA258" s="66">
        <f t="shared" si="725"/>
        <v>0</v>
      </c>
      <c r="BB258" s="89"/>
      <c r="BC258" s="66">
        <f t="shared" si="726"/>
        <v>0</v>
      </c>
      <c r="BD258" s="139"/>
      <c r="BE258" s="66">
        <f t="shared" si="727"/>
        <v>0</v>
      </c>
      <c r="BF258" s="66"/>
      <c r="BG258" s="66">
        <f t="shared" si="728"/>
        <v>0</v>
      </c>
      <c r="BH258" s="88"/>
      <c r="BI258" s="66">
        <f t="shared" si="729"/>
        <v>0</v>
      </c>
      <c r="BJ258" s="88"/>
      <c r="BK258" s="66">
        <f t="shared" si="730"/>
        <v>0</v>
      </c>
      <c r="BL258" s="90"/>
      <c r="BM258" s="66"/>
      <c r="BN258" s="88"/>
      <c r="BO258" s="66">
        <f t="shared" si="731"/>
        <v>0</v>
      </c>
      <c r="BP258" s="88"/>
      <c r="BQ258" s="66">
        <f t="shared" si="732"/>
        <v>0</v>
      </c>
      <c r="BR258" s="66"/>
      <c r="BS258" s="66">
        <f t="shared" si="733"/>
        <v>0</v>
      </c>
      <c r="BT258" s="88"/>
      <c r="BU258" s="66">
        <f t="shared" si="734"/>
        <v>0</v>
      </c>
      <c r="BV258" s="88"/>
      <c r="BW258" s="66">
        <f t="shared" si="735"/>
        <v>0</v>
      </c>
      <c r="BX258" s="88"/>
      <c r="BY258" s="66">
        <f t="shared" si="736"/>
        <v>0</v>
      </c>
      <c r="BZ258" s="40"/>
      <c r="CA258" s="66">
        <f t="shared" si="737"/>
        <v>0</v>
      </c>
      <c r="CB258" s="88"/>
      <c r="CC258" s="66">
        <f t="shared" si="738"/>
        <v>0</v>
      </c>
      <c r="CD258" s="88"/>
      <c r="CE258" s="66">
        <f t="shared" si="739"/>
        <v>0</v>
      </c>
      <c r="CF258" s="66"/>
      <c r="CG258" s="66">
        <f t="shared" si="740"/>
        <v>0</v>
      </c>
      <c r="CH258" s="92"/>
      <c r="CI258" s="66">
        <f t="shared" si="741"/>
        <v>0</v>
      </c>
      <c r="CJ258" s="92"/>
      <c r="CK258" s="92"/>
      <c r="CL258" s="93">
        <f t="shared" si="742"/>
        <v>0</v>
      </c>
      <c r="CM258" s="93">
        <f t="shared" si="742"/>
        <v>0</v>
      </c>
      <c r="CN258" s="66">
        <f>[3]ДС!EP259</f>
        <v>0</v>
      </c>
      <c r="CO258" s="67">
        <f>[3]ДС!EQ259</f>
        <v>0</v>
      </c>
      <c r="CP258" s="94">
        <f t="shared" si="743"/>
        <v>0</v>
      </c>
      <c r="CQ258" s="94">
        <f t="shared" si="743"/>
        <v>0</v>
      </c>
    </row>
    <row r="259" spans="1:95" s="3" customFormat="1" ht="45" customHeight="1" x14ac:dyDescent="0.25">
      <c r="A259" s="122"/>
      <c r="B259" s="122">
        <v>213</v>
      </c>
      <c r="C259" s="123" t="s">
        <v>561</v>
      </c>
      <c r="D259" s="164" t="s">
        <v>562</v>
      </c>
      <c r="E259" s="80">
        <v>17622</v>
      </c>
      <c r="F259" s="81">
        <v>1.4</v>
      </c>
      <c r="G259" s="82"/>
      <c r="H259" s="83">
        <v>1</v>
      </c>
      <c r="I259" s="84"/>
      <c r="J259" s="85">
        <v>1.4</v>
      </c>
      <c r="K259" s="85">
        <v>1.68</v>
      </c>
      <c r="L259" s="85">
        <v>2.23</v>
      </c>
      <c r="M259" s="86">
        <v>2.57</v>
      </c>
      <c r="N259" s="87">
        <v>0</v>
      </c>
      <c r="O259" s="66">
        <f t="shared" si="708"/>
        <v>0</v>
      </c>
      <c r="P259" s="88"/>
      <c r="Q259" s="66">
        <f t="shared" si="709"/>
        <v>0</v>
      </c>
      <c r="R259" s="66"/>
      <c r="S259" s="66">
        <f t="shared" si="710"/>
        <v>0</v>
      </c>
      <c r="T259" s="88"/>
      <c r="U259" s="66">
        <f t="shared" si="711"/>
        <v>0</v>
      </c>
      <c r="V259" s="88"/>
      <c r="W259" s="66">
        <f t="shared" si="712"/>
        <v>0</v>
      </c>
      <c r="X259" s="88"/>
      <c r="Y259" s="66"/>
      <c r="Z259" s="88"/>
      <c r="AA259" s="66">
        <f t="shared" si="713"/>
        <v>0</v>
      </c>
      <c r="AB259" s="66"/>
      <c r="AC259" s="66">
        <f t="shared" si="714"/>
        <v>0</v>
      </c>
      <c r="AD259" s="66"/>
      <c r="AE259" s="66">
        <f t="shared" si="715"/>
        <v>0</v>
      </c>
      <c r="AF259" s="66"/>
      <c r="AG259" s="66">
        <f t="shared" si="716"/>
        <v>0</v>
      </c>
      <c r="AH259" s="66"/>
      <c r="AI259" s="66">
        <f t="shared" si="717"/>
        <v>0</v>
      </c>
      <c r="AJ259" s="88"/>
      <c r="AK259" s="66">
        <f t="shared" si="718"/>
        <v>0</v>
      </c>
      <c r="AL259" s="88"/>
      <c r="AM259" s="66"/>
      <c r="AN259" s="66"/>
      <c r="AO259" s="66">
        <f t="shared" si="719"/>
        <v>0</v>
      </c>
      <c r="AP259" s="88"/>
      <c r="AQ259" s="66">
        <f t="shared" si="720"/>
        <v>0</v>
      </c>
      <c r="AR259" s="66"/>
      <c r="AS259" s="66">
        <f t="shared" si="721"/>
        <v>0</v>
      </c>
      <c r="AT259" s="88"/>
      <c r="AU259" s="66">
        <f t="shared" si="722"/>
        <v>0</v>
      </c>
      <c r="AV259" s="88"/>
      <c r="AW259" s="66">
        <f t="shared" si="723"/>
        <v>0</v>
      </c>
      <c r="AX259" s="88"/>
      <c r="AY259" s="66">
        <f t="shared" si="724"/>
        <v>0</v>
      </c>
      <c r="AZ259" s="88"/>
      <c r="BA259" s="66">
        <f t="shared" si="725"/>
        <v>0</v>
      </c>
      <c r="BB259" s="89"/>
      <c r="BC259" s="66">
        <f t="shared" si="726"/>
        <v>0</v>
      </c>
      <c r="BD259" s="139"/>
      <c r="BE259" s="66">
        <f t="shared" si="727"/>
        <v>0</v>
      </c>
      <c r="BF259" s="66"/>
      <c r="BG259" s="66">
        <f t="shared" si="728"/>
        <v>0</v>
      </c>
      <c r="BH259" s="88"/>
      <c r="BI259" s="66">
        <f t="shared" si="729"/>
        <v>0</v>
      </c>
      <c r="BJ259" s="88"/>
      <c r="BK259" s="66">
        <f t="shared" si="730"/>
        <v>0</v>
      </c>
      <c r="BL259" s="90"/>
      <c r="BM259" s="66"/>
      <c r="BN259" s="88"/>
      <c r="BO259" s="66">
        <f t="shared" si="731"/>
        <v>0</v>
      </c>
      <c r="BP259" s="88"/>
      <c r="BQ259" s="66">
        <f t="shared" si="732"/>
        <v>0</v>
      </c>
      <c r="BR259" s="66"/>
      <c r="BS259" s="66">
        <f t="shared" si="733"/>
        <v>0</v>
      </c>
      <c r="BT259" s="88"/>
      <c r="BU259" s="66">
        <f t="shared" si="734"/>
        <v>0</v>
      </c>
      <c r="BV259" s="88"/>
      <c r="BW259" s="66">
        <f t="shared" si="735"/>
        <v>0</v>
      </c>
      <c r="BX259" s="88"/>
      <c r="BY259" s="66">
        <f t="shared" si="736"/>
        <v>0</v>
      </c>
      <c r="BZ259" s="40"/>
      <c r="CA259" s="66">
        <f t="shared" si="737"/>
        <v>0</v>
      </c>
      <c r="CB259" s="88"/>
      <c r="CC259" s="66">
        <f>(CB259*$E259*$F259*$H259*$L259*CC$9)</f>
        <v>0</v>
      </c>
      <c r="CD259" s="88"/>
      <c r="CE259" s="66">
        <f t="shared" si="739"/>
        <v>0</v>
      </c>
      <c r="CF259" s="66"/>
      <c r="CG259" s="66">
        <f t="shared" si="740"/>
        <v>0</v>
      </c>
      <c r="CH259" s="92"/>
      <c r="CI259" s="66">
        <f t="shared" si="741"/>
        <v>0</v>
      </c>
      <c r="CJ259" s="92"/>
      <c r="CK259" s="92"/>
      <c r="CL259" s="93">
        <f t="shared" si="742"/>
        <v>0</v>
      </c>
      <c r="CM259" s="93">
        <f t="shared" si="742"/>
        <v>0</v>
      </c>
      <c r="CN259" s="66">
        <f>[3]ДС!EP260</f>
        <v>0</v>
      </c>
      <c r="CO259" s="67">
        <f>[3]ДС!EQ260</f>
        <v>0</v>
      </c>
      <c r="CP259" s="94">
        <f t="shared" si="743"/>
        <v>0</v>
      </c>
      <c r="CQ259" s="94">
        <f t="shared" si="743"/>
        <v>0</v>
      </c>
    </row>
    <row r="260" spans="1:95" s="3" customFormat="1" ht="45" customHeight="1" x14ac:dyDescent="0.25">
      <c r="A260" s="122"/>
      <c r="B260" s="122">
        <v>214</v>
      </c>
      <c r="C260" s="151" t="s">
        <v>563</v>
      </c>
      <c r="D260" s="238" t="s">
        <v>564</v>
      </c>
      <c r="E260" s="80">
        <v>17622</v>
      </c>
      <c r="F260" s="151">
        <v>3.71</v>
      </c>
      <c r="G260" s="82"/>
      <c r="H260" s="83">
        <v>1</v>
      </c>
      <c r="I260" s="84"/>
      <c r="J260" s="85">
        <v>1.4</v>
      </c>
      <c r="K260" s="85">
        <v>1.68</v>
      </c>
      <c r="L260" s="85">
        <v>2.23</v>
      </c>
      <c r="M260" s="86">
        <v>2.57</v>
      </c>
      <c r="N260" s="214"/>
      <c r="O260" s="209"/>
      <c r="P260" s="215"/>
      <c r="Q260" s="66">
        <f t="shared" si="709"/>
        <v>0</v>
      </c>
      <c r="R260" s="209"/>
      <c r="S260" s="66">
        <f t="shared" si="710"/>
        <v>0</v>
      </c>
      <c r="T260" s="215"/>
      <c r="U260" s="209"/>
      <c r="V260" s="215"/>
      <c r="W260" s="66">
        <f t="shared" si="712"/>
        <v>0</v>
      </c>
      <c r="X260" s="215"/>
      <c r="Y260" s="209"/>
      <c r="Z260" s="215"/>
      <c r="AA260" s="209"/>
      <c r="AB260" s="209"/>
      <c r="AC260" s="66">
        <f t="shared" si="714"/>
        <v>0</v>
      </c>
      <c r="AD260" s="209"/>
      <c r="AE260" s="66">
        <f t="shared" si="715"/>
        <v>0</v>
      </c>
      <c r="AF260" s="209"/>
      <c r="AG260" s="66">
        <f t="shared" si="716"/>
        <v>0</v>
      </c>
      <c r="AH260" s="209"/>
      <c r="AI260" s="209"/>
      <c r="AJ260" s="215"/>
      <c r="AK260" s="209"/>
      <c r="AL260" s="215"/>
      <c r="AM260" s="209"/>
      <c r="AN260" s="209"/>
      <c r="AO260" s="66">
        <f t="shared" si="719"/>
        <v>0</v>
      </c>
      <c r="AP260" s="215"/>
      <c r="AQ260" s="209"/>
      <c r="AR260" s="209"/>
      <c r="AS260" s="209"/>
      <c r="AT260" s="215"/>
      <c r="AU260" s="209"/>
      <c r="AV260" s="215"/>
      <c r="AW260" s="209"/>
      <c r="AX260" s="215"/>
      <c r="AY260" s="209"/>
      <c r="AZ260" s="215"/>
      <c r="BA260" s="209"/>
      <c r="BB260" s="216"/>
      <c r="BC260" s="209"/>
      <c r="BD260" s="217"/>
      <c r="BE260" s="66">
        <f t="shared" si="727"/>
        <v>0</v>
      </c>
      <c r="BF260" s="209"/>
      <c r="BG260" s="209"/>
      <c r="BH260" s="215"/>
      <c r="BI260" s="209"/>
      <c r="BJ260" s="215"/>
      <c r="BK260" s="209"/>
      <c r="BL260" s="218"/>
      <c r="BM260" s="209"/>
      <c r="BN260" s="215"/>
      <c r="BO260" s="209"/>
      <c r="BP260" s="215"/>
      <c r="BQ260" s="209"/>
      <c r="BR260" s="209"/>
      <c r="BS260" s="209"/>
      <c r="BT260" s="215"/>
      <c r="BU260" s="209"/>
      <c r="BV260" s="215"/>
      <c r="BW260" s="209"/>
      <c r="BX260" s="215"/>
      <c r="BY260" s="209"/>
      <c r="BZ260" s="40"/>
      <c r="CA260" s="209"/>
      <c r="CB260" s="215"/>
      <c r="CC260" s="209"/>
      <c r="CD260" s="215"/>
      <c r="CE260" s="209"/>
      <c r="CF260" s="209"/>
      <c r="CG260" s="209"/>
      <c r="CH260" s="219"/>
      <c r="CI260" s="209"/>
      <c r="CJ260" s="219"/>
      <c r="CK260" s="219"/>
      <c r="CL260" s="93">
        <f t="shared" si="742"/>
        <v>0</v>
      </c>
      <c r="CM260" s="93">
        <f t="shared" si="742"/>
        <v>0</v>
      </c>
      <c r="CN260" s="66"/>
      <c r="CO260" s="67"/>
      <c r="CP260" s="94"/>
      <c r="CQ260" s="94"/>
    </row>
    <row r="261" spans="1:95" s="3" customFormat="1" ht="45" customHeight="1" x14ac:dyDescent="0.25">
      <c r="A261" s="122"/>
      <c r="B261" s="122">
        <v>215</v>
      </c>
      <c r="C261" s="151" t="s">
        <v>565</v>
      </c>
      <c r="D261" s="238" t="s">
        <v>566</v>
      </c>
      <c r="E261" s="80">
        <v>17622</v>
      </c>
      <c r="F261" s="151">
        <v>2.91</v>
      </c>
      <c r="G261" s="82"/>
      <c r="H261" s="83">
        <v>1</v>
      </c>
      <c r="I261" s="84"/>
      <c r="J261" s="85">
        <v>1.4</v>
      </c>
      <c r="K261" s="85">
        <v>1.68</v>
      </c>
      <c r="L261" s="85">
        <v>2.23</v>
      </c>
      <c r="M261" s="86">
        <v>2.57</v>
      </c>
      <c r="N261" s="214"/>
      <c r="O261" s="209"/>
      <c r="P261" s="215"/>
      <c r="Q261" s="66">
        <f t="shared" si="709"/>
        <v>0</v>
      </c>
      <c r="R261" s="209"/>
      <c r="S261" s="66">
        <f t="shared" si="710"/>
        <v>0</v>
      </c>
      <c r="T261" s="215"/>
      <c r="U261" s="209"/>
      <c r="V261" s="215"/>
      <c r="W261" s="66">
        <f t="shared" si="712"/>
        <v>0</v>
      </c>
      <c r="X261" s="215"/>
      <c r="Y261" s="209"/>
      <c r="Z261" s="215"/>
      <c r="AA261" s="209"/>
      <c r="AB261" s="209"/>
      <c r="AC261" s="66">
        <f t="shared" si="714"/>
        <v>0</v>
      </c>
      <c r="AD261" s="209"/>
      <c r="AE261" s="66">
        <f t="shared" si="715"/>
        <v>0</v>
      </c>
      <c r="AF261" s="209"/>
      <c r="AG261" s="66">
        <f t="shared" si="716"/>
        <v>0</v>
      </c>
      <c r="AH261" s="209"/>
      <c r="AI261" s="209"/>
      <c r="AJ261" s="215"/>
      <c r="AK261" s="209"/>
      <c r="AL261" s="215"/>
      <c r="AM261" s="209"/>
      <c r="AN261" s="209"/>
      <c r="AO261" s="66">
        <f t="shared" si="719"/>
        <v>0</v>
      </c>
      <c r="AP261" s="215"/>
      <c r="AQ261" s="209"/>
      <c r="AR261" s="209"/>
      <c r="AS261" s="209"/>
      <c r="AT261" s="215"/>
      <c r="AU261" s="209"/>
      <c r="AV261" s="215"/>
      <c r="AW261" s="209"/>
      <c r="AX261" s="215"/>
      <c r="AY261" s="209"/>
      <c r="AZ261" s="215"/>
      <c r="BA261" s="209"/>
      <c r="BB261" s="216"/>
      <c r="BC261" s="209"/>
      <c r="BD261" s="217"/>
      <c r="BE261" s="66">
        <f t="shared" si="727"/>
        <v>0</v>
      </c>
      <c r="BF261" s="209"/>
      <c r="BG261" s="209"/>
      <c r="BH261" s="215"/>
      <c r="BI261" s="209"/>
      <c r="BJ261" s="215"/>
      <c r="BK261" s="209"/>
      <c r="BL261" s="218"/>
      <c r="BM261" s="209"/>
      <c r="BN261" s="215"/>
      <c r="BO261" s="209"/>
      <c r="BP261" s="215"/>
      <c r="BQ261" s="209"/>
      <c r="BR261" s="209"/>
      <c r="BS261" s="209"/>
      <c r="BT261" s="215"/>
      <c r="BU261" s="209"/>
      <c r="BV261" s="215"/>
      <c r="BW261" s="209"/>
      <c r="BX261" s="215"/>
      <c r="BY261" s="209"/>
      <c r="BZ261" s="40"/>
      <c r="CA261" s="209"/>
      <c r="CB261" s="215"/>
      <c r="CC261" s="209"/>
      <c r="CD261" s="215"/>
      <c r="CE261" s="209"/>
      <c r="CF261" s="209"/>
      <c r="CG261" s="209"/>
      <c r="CH261" s="219"/>
      <c r="CI261" s="209"/>
      <c r="CJ261" s="219"/>
      <c r="CK261" s="219"/>
      <c r="CL261" s="93">
        <f t="shared" si="742"/>
        <v>0</v>
      </c>
      <c r="CM261" s="93">
        <f t="shared" si="742"/>
        <v>0</v>
      </c>
      <c r="CN261" s="66"/>
      <c r="CO261" s="67"/>
      <c r="CP261" s="94"/>
      <c r="CQ261" s="94"/>
    </row>
    <row r="262" spans="1:95" s="3" customFormat="1" ht="45" customHeight="1" x14ac:dyDescent="0.25">
      <c r="A262" s="122"/>
      <c r="B262" s="122">
        <v>216</v>
      </c>
      <c r="C262" s="151" t="s">
        <v>567</v>
      </c>
      <c r="D262" s="238" t="s">
        <v>568</v>
      </c>
      <c r="E262" s="80">
        <v>17622</v>
      </c>
      <c r="F262" s="151">
        <v>3.4</v>
      </c>
      <c r="G262" s="82"/>
      <c r="H262" s="83">
        <v>1</v>
      </c>
      <c r="I262" s="84"/>
      <c r="J262" s="85">
        <v>1.4</v>
      </c>
      <c r="K262" s="85">
        <v>1.68</v>
      </c>
      <c r="L262" s="85">
        <v>2.23</v>
      </c>
      <c r="M262" s="86">
        <v>2.57</v>
      </c>
      <c r="N262" s="214"/>
      <c r="O262" s="209"/>
      <c r="P262" s="215"/>
      <c r="Q262" s="66">
        <f t="shared" si="709"/>
        <v>0</v>
      </c>
      <c r="R262" s="209"/>
      <c r="S262" s="66">
        <f t="shared" si="710"/>
        <v>0</v>
      </c>
      <c r="T262" s="215"/>
      <c r="U262" s="209"/>
      <c r="V262" s="215"/>
      <c r="W262" s="66">
        <f t="shared" si="712"/>
        <v>0</v>
      </c>
      <c r="X262" s="215"/>
      <c r="Y262" s="209"/>
      <c r="Z262" s="215"/>
      <c r="AA262" s="209"/>
      <c r="AB262" s="209"/>
      <c r="AC262" s="66">
        <f t="shared" si="714"/>
        <v>0</v>
      </c>
      <c r="AD262" s="209"/>
      <c r="AE262" s="66">
        <f t="shared" si="715"/>
        <v>0</v>
      </c>
      <c r="AF262" s="209"/>
      <c r="AG262" s="66">
        <f t="shared" si="716"/>
        <v>0</v>
      </c>
      <c r="AH262" s="209"/>
      <c r="AI262" s="209"/>
      <c r="AJ262" s="215"/>
      <c r="AK262" s="209"/>
      <c r="AL262" s="215"/>
      <c r="AM262" s="209"/>
      <c r="AN262" s="209"/>
      <c r="AO262" s="66">
        <f t="shared" si="719"/>
        <v>0</v>
      </c>
      <c r="AP262" s="215"/>
      <c r="AQ262" s="209"/>
      <c r="AR262" s="209"/>
      <c r="AS262" s="209"/>
      <c r="AT262" s="215"/>
      <c r="AU262" s="209"/>
      <c r="AV262" s="215"/>
      <c r="AW262" s="209"/>
      <c r="AX262" s="215"/>
      <c r="AY262" s="209"/>
      <c r="AZ262" s="215"/>
      <c r="BA262" s="209"/>
      <c r="BB262" s="216"/>
      <c r="BC262" s="209"/>
      <c r="BD262" s="217"/>
      <c r="BE262" s="66">
        <f t="shared" si="727"/>
        <v>0</v>
      </c>
      <c r="BF262" s="209"/>
      <c r="BG262" s="209"/>
      <c r="BH262" s="215"/>
      <c r="BI262" s="209"/>
      <c r="BJ262" s="215"/>
      <c r="BK262" s="209"/>
      <c r="BL262" s="218"/>
      <c r="BM262" s="209"/>
      <c r="BN262" s="215"/>
      <c r="BO262" s="209"/>
      <c r="BP262" s="215"/>
      <c r="BQ262" s="209"/>
      <c r="BR262" s="209"/>
      <c r="BS262" s="209"/>
      <c r="BT262" s="215"/>
      <c r="BU262" s="209"/>
      <c r="BV262" s="215"/>
      <c r="BW262" s="209"/>
      <c r="BX262" s="215"/>
      <c r="BY262" s="209"/>
      <c r="BZ262" s="40"/>
      <c r="CA262" s="209"/>
      <c r="CB262" s="215"/>
      <c r="CC262" s="209"/>
      <c r="CD262" s="215"/>
      <c r="CE262" s="209"/>
      <c r="CF262" s="209"/>
      <c r="CG262" s="209"/>
      <c r="CH262" s="219"/>
      <c r="CI262" s="209"/>
      <c r="CJ262" s="219"/>
      <c r="CK262" s="219"/>
      <c r="CL262" s="93">
        <f t="shared" si="742"/>
        <v>0</v>
      </c>
      <c r="CM262" s="93">
        <f t="shared" si="742"/>
        <v>0</v>
      </c>
      <c r="CN262" s="66"/>
      <c r="CO262" s="67"/>
      <c r="CP262" s="94"/>
      <c r="CQ262" s="94"/>
    </row>
    <row r="263" spans="1:95" s="142" customFormat="1" ht="19.5" customHeight="1" x14ac:dyDescent="0.25">
      <c r="A263" s="220"/>
      <c r="B263" s="220"/>
      <c r="C263" s="230"/>
      <c r="D263" s="231" t="s">
        <v>569</v>
      </c>
      <c r="E263" s="221"/>
      <c r="F263" s="222"/>
      <c r="G263" s="222"/>
      <c r="H263" s="221"/>
      <c r="I263" s="221"/>
      <c r="J263" s="221"/>
      <c r="K263" s="221"/>
      <c r="L263" s="221"/>
      <c r="M263" s="221"/>
      <c r="N263" s="240">
        <f t="shared" ref="N263:BY263" si="744">N10+N11+N22+N24+N26+N30+N35+N37+N41+N44+N46+N49+N63+N66+N69+N73+N76+N78+N83+N140+N147+N156+N159+N161+N163+N167+N169+N171+N173+N178+N185+N192+N201+N203+N207+N212+N243</f>
        <v>2572</v>
      </c>
      <c r="O263" s="240">
        <f t="shared" si="744"/>
        <v>155704084.49067119</v>
      </c>
      <c r="P263" s="223">
        <f t="shared" si="744"/>
        <v>220</v>
      </c>
      <c r="Q263" s="223">
        <f t="shared" si="744"/>
        <v>9478829.7449999992</v>
      </c>
      <c r="R263" s="223">
        <f t="shared" si="744"/>
        <v>1185</v>
      </c>
      <c r="S263" s="224">
        <f t="shared" si="744"/>
        <v>105582159.34453443</v>
      </c>
      <c r="T263" s="223">
        <f t="shared" si="744"/>
        <v>3442</v>
      </c>
      <c r="U263" s="223">
        <f t="shared" si="744"/>
        <v>618141401.43132973</v>
      </c>
      <c r="V263" s="223">
        <f t="shared" si="744"/>
        <v>1161</v>
      </c>
      <c r="W263" s="223">
        <f t="shared" si="744"/>
        <v>152491318.14584449</v>
      </c>
      <c r="X263" s="223">
        <f t="shared" si="744"/>
        <v>172</v>
      </c>
      <c r="Y263" s="223">
        <f t="shared" si="744"/>
        <v>4478404.6727976594</v>
      </c>
      <c r="Z263" s="223">
        <f t="shared" si="744"/>
        <v>221</v>
      </c>
      <c r="AA263" s="223">
        <f t="shared" si="744"/>
        <v>9808641.3347999994</v>
      </c>
      <c r="AB263" s="223">
        <f t="shared" si="744"/>
        <v>451</v>
      </c>
      <c r="AC263" s="223">
        <f t="shared" si="744"/>
        <v>18581438.107584</v>
      </c>
      <c r="AD263" s="223">
        <f t="shared" si="744"/>
        <v>1305</v>
      </c>
      <c r="AE263" s="223">
        <f t="shared" si="744"/>
        <v>329928239.1033842</v>
      </c>
      <c r="AF263" s="223">
        <f t="shared" si="744"/>
        <v>700</v>
      </c>
      <c r="AG263" s="223">
        <f t="shared" si="744"/>
        <v>16915511.520230401</v>
      </c>
      <c r="AH263" s="223">
        <f t="shared" si="744"/>
        <v>323</v>
      </c>
      <c r="AI263" s="223">
        <f t="shared" si="744"/>
        <v>4687057.2671999997</v>
      </c>
      <c r="AJ263" s="223">
        <f t="shared" si="744"/>
        <v>110</v>
      </c>
      <c r="AK263" s="223">
        <f t="shared" si="744"/>
        <v>2320288.7399999998</v>
      </c>
      <c r="AL263" s="223">
        <f t="shared" si="744"/>
        <v>0</v>
      </c>
      <c r="AM263" s="223">
        <f t="shared" si="744"/>
        <v>0</v>
      </c>
      <c r="AN263" s="223">
        <f t="shared" si="744"/>
        <v>800</v>
      </c>
      <c r="AO263" s="223">
        <f t="shared" si="744"/>
        <v>39694083.659999996</v>
      </c>
      <c r="AP263" s="223">
        <f t="shared" si="744"/>
        <v>0</v>
      </c>
      <c r="AQ263" s="223">
        <f t="shared" si="744"/>
        <v>0</v>
      </c>
      <c r="AR263" s="223">
        <f t="shared" si="744"/>
        <v>573</v>
      </c>
      <c r="AS263" s="223">
        <f t="shared" si="744"/>
        <v>13150486.2258</v>
      </c>
      <c r="AT263" s="223">
        <f t="shared" si="744"/>
        <v>601</v>
      </c>
      <c r="AU263" s="223">
        <f t="shared" si="744"/>
        <v>11438369.711999999</v>
      </c>
      <c r="AV263" s="223">
        <f t="shared" si="744"/>
        <v>44</v>
      </c>
      <c r="AW263" s="223">
        <f t="shared" si="744"/>
        <v>781570.94400000002</v>
      </c>
      <c r="AX263" s="223">
        <f t="shared" si="744"/>
        <v>0</v>
      </c>
      <c r="AY263" s="223">
        <f t="shared" si="744"/>
        <v>0</v>
      </c>
      <c r="AZ263" s="223">
        <f t="shared" si="744"/>
        <v>2465</v>
      </c>
      <c r="BA263" s="223">
        <f t="shared" si="744"/>
        <v>50914608.727751978</v>
      </c>
      <c r="BB263" s="223">
        <f t="shared" si="744"/>
        <v>977</v>
      </c>
      <c r="BC263" s="223">
        <f t="shared" si="744"/>
        <v>38845888.590437271</v>
      </c>
      <c r="BD263" s="223">
        <f t="shared" si="744"/>
        <v>1357</v>
      </c>
      <c r="BE263" s="223">
        <f t="shared" si="744"/>
        <v>39361232.688259684</v>
      </c>
      <c r="BF263" s="223">
        <f t="shared" si="744"/>
        <v>145</v>
      </c>
      <c r="BG263" s="223">
        <f t="shared" si="744"/>
        <v>4001998.4928000001</v>
      </c>
      <c r="BH263" s="223">
        <f t="shared" si="744"/>
        <v>247</v>
      </c>
      <c r="BI263" s="223">
        <f t="shared" si="744"/>
        <v>17662379.396191202</v>
      </c>
      <c r="BJ263" s="223">
        <f t="shared" si="744"/>
        <v>600</v>
      </c>
      <c r="BK263" s="223">
        <f t="shared" si="744"/>
        <v>12555877.14266688</v>
      </c>
      <c r="BL263" s="225">
        <f t="shared" si="744"/>
        <v>0</v>
      </c>
      <c r="BM263" s="223">
        <f t="shared" si="744"/>
        <v>0</v>
      </c>
      <c r="BN263" s="223">
        <f t="shared" si="744"/>
        <v>821</v>
      </c>
      <c r="BO263" s="223">
        <f t="shared" si="744"/>
        <v>23065801.632719994</v>
      </c>
      <c r="BP263" s="223">
        <f t="shared" si="744"/>
        <v>0</v>
      </c>
      <c r="BQ263" s="223">
        <f t="shared" si="744"/>
        <v>0</v>
      </c>
      <c r="BR263" s="223">
        <f t="shared" si="744"/>
        <v>570</v>
      </c>
      <c r="BS263" s="223">
        <f t="shared" si="744"/>
        <v>14187693.278563198</v>
      </c>
      <c r="BT263" s="223">
        <f t="shared" si="744"/>
        <v>244</v>
      </c>
      <c r="BU263" s="223">
        <f t="shared" si="744"/>
        <v>6150417.9636239996</v>
      </c>
      <c r="BV263" s="223">
        <f t="shared" si="744"/>
        <v>200</v>
      </c>
      <c r="BW263" s="223">
        <f t="shared" si="744"/>
        <v>4833794.2514399989</v>
      </c>
      <c r="BX263" s="223">
        <f t="shared" si="744"/>
        <v>370</v>
      </c>
      <c r="BY263" s="223">
        <f t="shared" si="744"/>
        <v>9190090.2369671986</v>
      </c>
      <c r="BZ263" s="223">
        <f t="shared" ref="BZ263:CL263" si="745">BZ10+BZ11+BZ22+BZ24+BZ26+BZ30+BZ35+BZ37+BZ41+BZ44+BZ46+BZ49+BZ63+BZ66+BZ69+BZ73+BZ76+BZ78+BZ83+BZ140+BZ147+BZ156+BZ159+BZ161+BZ163+BZ167+BZ169+BZ171+BZ173+BZ178+BZ185+BZ192+BZ201+BZ203+BZ207+BZ212+BZ243</f>
        <v>110</v>
      </c>
      <c r="CA263" s="223">
        <f t="shared" si="745"/>
        <v>2831672.3074199995</v>
      </c>
      <c r="CB263" s="223">
        <f t="shared" si="745"/>
        <v>600</v>
      </c>
      <c r="CC263" s="223">
        <f t="shared" si="745"/>
        <v>20569027.611132003</v>
      </c>
      <c r="CD263" s="223">
        <f t="shared" si="745"/>
        <v>344</v>
      </c>
      <c r="CE263" s="223">
        <f t="shared" si="745"/>
        <v>13267377.016138081</v>
      </c>
      <c r="CF263" s="223">
        <f t="shared" si="745"/>
        <v>120</v>
      </c>
      <c r="CG263" s="223">
        <f t="shared" si="745"/>
        <v>11599223.328</v>
      </c>
      <c r="CH263" s="223">
        <f t="shared" si="745"/>
        <v>10</v>
      </c>
      <c r="CI263" s="223">
        <f t="shared" si="745"/>
        <v>258599.32559999998</v>
      </c>
      <c r="CJ263" s="226">
        <f t="shared" si="745"/>
        <v>3</v>
      </c>
      <c r="CK263" s="226">
        <f t="shared" si="745"/>
        <v>318993.44399999996</v>
      </c>
      <c r="CL263" s="226">
        <f t="shared" si="745"/>
        <v>23063</v>
      </c>
      <c r="CM263" s="226">
        <f>CM10+CM11+CM22+CM24+CM26+CM30+CM35+CM37+CM41+CM44+CM46+CM49+CM63+CM66+CM69+CM73+CM76+CM78+CM83+CM140+CM147+CM156+CM159+CM161+CM163+CM167+CM169+CM171+CM173+CM178+CM185+CM192+CM201+CM203+CM207+CM212+CM243</f>
        <v>1762796559.8788877</v>
      </c>
      <c r="CN263" s="227">
        <f>[3]ДС!EP264</f>
        <v>89402</v>
      </c>
      <c r="CO263" s="228">
        <f>[3]ДС!EQ264</f>
        <v>2922802228.1490088</v>
      </c>
      <c r="CP263" s="229">
        <f>CL263+CN263</f>
        <v>112465</v>
      </c>
      <c r="CQ263" s="229">
        <f>CM263+CO263</f>
        <v>4685598788.0278969</v>
      </c>
    </row>
  </sheetData>
  <autoFilter ref="A10:CQ263"/>
  <mergeCells count="170">
    <mergeCell ref="CP7:CQ7"/>
    <mergeCell ref="B3:O3"/>
    <mergeCell ref="CD7:C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CH6:CI6"/>
    <mergeCell ref="CJ6:CK6"/>
    <mergeCell ref="J7:J8"/>
    <mergeCell ref="K7:K8"/>
    <mergeCell ref="L7:L8"/>
    <mergeCell ref="M7:M8"/>
    <mergeCell ref="N7:O7"/>
    <mergeCell ref="P7:Q7"/>
    <mergeCell ref="R7:S7"/>
    <mergeCell ref="T7:U7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AZ6:BA6"/>
    <mergeCell ref="BB6:BC6"/>
    <mergeCell ref="BD6:BE6"/>
    <mergeCell ref="BF6:BG6"/>
    <mergeCell ref="BH6:BI6"/>
    <mergeCell ref="AL6:AM6"/>
    <mergeCell ref="AN6:AO6"/>
    <mergeCell ref="AP6:AQ6"/>
    <mergeCell ref="AR6:AS6"/>
    <mergeCell ref="AT6:AU6"/>
    <mergeCell ref="AV6:AW6"/>
    <mergeCell ref="CL5:CM5"/>
    <mergeCell ref="CN5:CO5"/>
    <mergeCell ref="CP5:CQ5"/>
    <mergeCell ref="CD5:CE5"/>
    <mergeCell ref="CF5:CG5"/>
    <mergeCell ref="CH5:CI5"/>
    <mergeCell ref="CJ5:CK5"/>
    <mergeCell ref="AV5:AW5"/>
    <mergeCell ref="AX5:AY5"/>
    <mergeCell ref="AZ5:BA5"/>
    <mergeCell ref="AP5:AQ5"/>
    <mergeCell ref="AR5:AS5"/>
    <mergeCell ref="AT5:AU5"/>
    <mergeCell ref="Z6:AA6"/>
    <mergeCell ref="AB6:AC6"/>
    <mergeCell ref="AD6:AE6"/>
    <mergeCell ref="AF6:AG6"/>
    <mergeCell ref="AH6:AI6"/>
    <mergeCell ref="AJ6:AK6"/>
    <mergeCell ref="AD5:AE5"/>
    <mergeCell ref="AF5:AG5"/>
    <mergeCell ref="AH5:AI5"/>
    <mergeCell ref="AJ5:AK5"/>
    <mergeCell ref="AL5:AM5"/>
    <mergeCell ref="AN5:AO5"/>
    <mergeCell ref="BZ5:CA5"/>
    <mergeCell ref="CB5:CC5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V5:W5"/>
    <mergeCell ref="X5:Y5"/>
    <mergeCell ref="Z5:AA5"/>
    <mergeCell ref="AB5:AC5"/>
    <mergeCell ref="G5:G8"/>
    <mergeCell ref="H5:H8"/>
    <mergeCell ref="I5:I8"/>
    <mergeCell ref="J5:M5"/>
    <mergeCell ref="N5:O5"/>
    <mergeCell ref="P5:Q5"/>
    <mergeCell ref="J6:M6"/>
    <mergeCell ref="N6:O6"/>
    <mergeCell ref="P6:Q6"/>
    <mergeCell ref="R6:S6"/>
    <mergeCell ref="T6:U6"/>
    <mergeCell ref="V6:W6"/>
    <mergeCell ref="X6:Y6"/>
    <mergeCell ref="CD4:CE4"/>
    <mergeCell ref="CF4:CG4"/>
    <mergeCell ref="A5:A8"/>
    <mergeCell ref="B5:B8"/>
    <mergeCell ref="C5:C8"/>
    <mergeCell ref="D5:D8"/>
    <mergeCell ref="E5:E8"/>
    <mergeCell ref="F5:F8"/>
    <mergeCell ref="BL4:BM4"/>
    <mergeCell ref="BP4:BQ4"/>
    <mergeCell ref="BR4:BS4"/>
    <mergeCell ref="BT4:BU4"/>
    <mergeCell ref="BV4:BW4"/>
    <mergeCell ref="BX4:BY4"/>
    <mergeCell ref="AZ4:BA4"/>
    <mergeCell ref="BB4:BC4"/>
    <mergeCell ref="BD4:BE4"/>
    <mergeCell ref="BF4:BG4"/>
    <mergeCell ref="BH4:BI4"/>
    <mergeCell ref="BJ4:BK4"/>
    <mergeCell ref="AN4:AO4"/>
    <mergeCell ref="AP4:AQ4"/>
    <mergeCell ref="R5:S5"/>
    <mergeCell ref="T5:U5"/>
    <mergeCell ref="AX4:AY4"/>
    <mergeCell ref="AB4:AC4"/>
    <mergeCell ref="AD4:AE4"/>
    <mergeCell ref="AF4:AG4"/>
    <mergeCell ref="AH4:AI4"/>
    <mergeCell ref="AJ4:AK4"/>
    <mergeCell ref="AL4:AM4"/>
    <mergeCell ref="BZ4:CA4"/>
    <mergeCell ref="CB4:CC4"/>
    <mergeCell ref="Z2:AA2"/>
    <mergeCell ref="P4:Q4"/>
    <mergeCell ref="R4:S4"/>
    <mergeCell ref="Z4:AA4"/>
    <mergeCell ref="E2:I2"/>
    <mergeCell ref="AR4:AS4"/>
    <mergeCell ref="AT4:AU4"/>
    <mergeCell ref="AV4:AW4"/>
    <mergeCell ref="E1:I1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2025-06-02T05:51:31Z</dcterms:created>
  <dcterms:modified xsi:type="dcterms:W3CDTF">2025-06-09T02:36:38Z</dcterms:modified>
</cp:coreProperties>
</file>